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整合方案" sheetId="1" r:id="rId1"/>
  </sheets>
  <definedNames>
    <definedName name="_xlnm.Print_Area" localSheetId="0">'整合方案'!$A$1:$Q$50</definedName>
    <definedName name="_xlnm.Print_Titles" localSheetId="0">'整合方案'!$1:$4</definedName>
  </definedNames>
  <calcPr fullCalcOnLoad="1"/>
</workbook>
</file>

<file path=xl/sharedStrings.xml><?xml version="1.0" encoding="utf-8"?>
<sst xmlns="http://schemas.openxmlformats.org/spreadsheetml/2006/main" count="323" uniqueCount="176">
  <si>
    <t>2022年伽师县涉农资金统筹整合（补充）实施方案项目汇总表</t>
  </si>
  <si>
    <t>项目序号</t>
  </si>
  <si>
    <t>项目名称</t>
  </si>
  <si>
    <t>实施地点</t>
  </si>
  <si>
    <t>计划完工月份</t>
  </si>
  <si>
    <t>责任单位</t>
  </si>
  <si>
    <t>建设任务</t>
  </si>
  <si>
    <t>项目类别</t>
  </si>
  <si>
    <t>项目类型</t>
  </si>
  <si>
    <t>资金来源项目名称</t>
  </si>
  <si>
    <t>资金规模（万元）</t>
  </si>
  <si>
    <t>计划完成支出时间</t>
  </si>
  <si>
    <t>小计</t>
  </si>
  <si>
    <t>中央</t>
  </si>
  <si>
    <t>自治区</t>
  </si>
  <si>
    <t>地州</t>
  </si>
  <si>
    <t>县级</t>
  </si>
  <si>
    <t>农业生产发展</t>
  </si>
  <si>
    <t>农村基础设施建设</t>
  </si>
  <si>
    <t>其他</t>
  </si>
  <si>
    <t>1</t>
  </si>
  <si>
    <t>伽师县新梅加工厂附属配套工程建设项目</t>
  </si>
  <si>
    <t>江巴孜乡色日克托克拉克（3）村</t>
  </si>
  <si>
    <t>2022.09</t>
  </si>
  <si>
    <t>供销社</t>
  </si>
  <si>
    <t>对江巴孜乡色日克托克拉克（3）村新梅加工厂房进行附属配套工程建设，总投资1700万元。</t>
  </si>
  <si>
    <t>√</t>
  </si>
  <si>
    <t>农业生产</t>
  </si>
  <si>
    <t>中央财政巩固拓展脱贫攻坚成果和乡村振兴任务资金</t>
  </si>
  <si>
    <t>2022.10</t>
  </si>
  <si>
    <t>2</t>
  </si>
  <si>
    <t>伽师县2022年拱棚建设项目</t>
  </si>
  <si>
    <t>英买里乡阿迪拉（8）村、江巴孜乡琼江巴孜（25）村、卧里托格拉克镇龙口（16）村、克孜勒博依镇恰瓦拉（27）村、米夏乡喀孜艾热克（4）村、夏普吐勒镇喀赞库勒（14）村、和夏阿瓦提镇尤古买希勒克（30）村、阿勒喀库勒（10）村、铁日木乡阿亚格兰干（10）村。</t>
  </si>
  <si>
    <t>农技中心</t>
  </si>
  <si>
    <t>12个乡12个村实施，为大力发展设施农业，增强瓜菜供应能力，提高农民收入，建设连栋拱棚29座、规格:每栋11200平方米。补助标准：120万元/座，总投资3500万元。</t>
  </si>
  <si>
    <t>2022.12</t>
  </si>
  <si>
    <t>3</t>
  </si>
  <si>
    <t>伽师县克孜勒博依生态综合整治工程（现代农业产业园）</t>
  </si>
  <si>
    <t>克孜勒博依镇坎迪尔勒克（19）村</t>
  </si>
  <si>
    <t>自然资源局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</si>
  <si>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4300万元。</t>
  </si>
  <si>
    <t>4</t>
  </si>
  <si>
    <t>伽师县林果防治药剂采购项目</t>
  </si>
  <si>
    <t>伽师县各乡镇310个村</t>
  </si>
  <si>
    <t>2022.06</t>
  </si>
  <si>
    <t xml:space="preserve">开展伽师县林果秋冬季防治工作，购置药剂：清园剂150吨，计900万元；树干涂白剂300吨，计490万元，合计为1390万元。                               </t>
  </si>
  <si>
    <t>2022.07</t>
  </si>
  <si>
    <t>5</t>
  </si>
  <si>
    <t>伽师县2022年林果接穗储备项目</t>
  </si>
  <si>
    <t>一、1、英买里乡17个村：库木艾日克（1）村，阿亚格库木艾日克(2)村，墩艾日克（3）村，巴格托格拉克（4）村，墩迪瓦依（5）村，克皮乃克（6）村，阿亚格克皮乃克村(7)村，阿迪拉（8）村，吐孜鲁克（9）村，阿亚格英买里(11)村，卡吾力（12）村，巴什兰干（13）村，阿亚克兰干（14）村，兰帕（16）村，英阿瓦提（17）村，古再（18）村，拉依力克（20）村。
2、江巴孜乡7个村：色日克托格拉克（3）村；栏杆（4）村；萨热依塔木（5）村；科克库木（6）村；布鲁胡其（16）村、克其克布鲁胡其（24）村；琼江巴孜（25）村。
3、卧里托格拉克镇6个村：尤库日买里（11）村、帕尔其托格勒克（15）村、拜什托普（17）村、乌堂（20）村、阿亚格阿克达里亚（24）村、阿克吾斯塘（30）村。
4、克孜勒博依镇10个村：久维其（2）村、阿热买里（4）村、巴什英阿依马克（10）村、曲勒库勒（13）村、依提帕克（15）村、阿亚格乔拉克（17）村、巴什乔拉克（18）村、阿热克什拉克（21）村、喀热勒克（32）村、曲如其（33）村、。
5、米夏乡11个村：喀（2）村、托万塔尔夏（7）村、英塔木（10）村、尤库日塔尔夏（11）村、其拉克（13）村、英买里（14）村、托格日苏（15）村、吐格巴斯特（16）村、巴什英温（18）村、阿亚格英温（19）村、巴什欧依托格拉克（20）村。
6、夏普吐勒镇7个村：巴扎（1）村、巴依艾日克（13）村、托什坎拉（17）村、琼阿克艾日克（20）村、克其克阿克艾日克（21）村、库木墩（22）村、央艾日克（23）村、。
7、和夏阿瓦提镇9个村：吾斯塘博依（1）村、阿瓦提买里斯（6）村、英艾日克（7）村、巴依托喀依（9）村、巴什英买里（10）村、夏勒克（15）村、托马贝希（16）村、色满（22）村、尤古买希勒克（30）村。
8、克孜勒苏乡9个村：库木巴格（3）村、托喀依（4）村、巴什勒格勒德玛（5）村、古里巴什（18）村、巴格艾日克（22）村、阿克艾日克（23）村、温塔木（24）村、巴什温塔木（25）村、其兰巴格（32）村。
9、古勒鲁克乡6个村：阿勒喀库勒（10）村、尤库日拜什塔木（13）村、堂力其（18）村、库克塔里（19）村、阿克托喀依（20）村、阿亚格科克塔勒（25）村。
10、铁日木乡恰央恰克提（9）村。
11、巴仁镇2个村：琼巴格（4）村、阿热买里（5）村。
二、夏普吐勒镇托什坎拉村（17）村，央艾日克村（1村）23村，江巴孜乡玉吉米里克兰干村（4村），和夏阿瓦提乡吾斯塘博依村（1村），铁日木乡恰央恰克提村（9村），克孜勒博依乡阿热克什拉克村（21村），玉代克力克乡英艾日克（12）村</t>
  </si>
  <si>
    <t>1、11个乡镇86个村共采集新梅（杏李）接穗168.22万根，补助标准0.269元/根，开展伽师新梅（杏李）嫁接，确保伽师新梅（杏李）产业的良好发展。总资金45.26万元。
2、杏李采穗圃700亩：夏普吐勒镇托什坎拉村（17）村127.9亩，央艾日克村23村152.1亩，江巴孜乡玉吉米里克兰干村（4村）100亩，和夏阿瓦提乡吾斯塘博依村（1村）60亩，铁日木乡恰央恰克提村（9村）80亩，克孜勒博依乡阿热克什拉克村（21村）180亩，玉代克力克乡英艾日克（12）村石榴采穗圃100亩，开展林果嫁接。总规模800亩，每亩补助500元，投资40万元。</t>
  </si>
  <si>
    <t>6</t>
  </si>
  <si>
    <t>喀什地区现代农业（百万只良种肉羊）产业园-伽师县场扩建项目</t>
  </si>
  <si>
    <t>喀什市阿克喀什乡墩艾日克（4）村</t>
  </si>
  <si>
    <t>畜牧局</t>
  </si>
  <si>
    <t>在喀什市阿克喀什乡墩艾日克（4）村占地面积约60000平方米，新建扩建规模化养殖棚圈6栋，隔离观察规模化养殖棚圈1栋，建设面积14100平方米，以及相关配套设施和设备等，投资1500万元。资产归4个村所有，每年分红6%。</t>
  </si>
  <si>
    <t>畜牧生产</t>
  </si>
  <si>
    <t>地区财政推进乡村振兴补助资金</t>
  </si>
  <si>
    <t>县级财政配套资金</t>
  </si>
  <si>
    <t>7</t>
  </si>
  <si>
    <t>伽师县畜禽养殖小区附属配套建设项目</t>
  </si>
  <si>
    <t>和夏阿瓦提镇达西村</t>
  </si>
  <si>
    <t>在和夏阿瓦提镇达西村为养殖小区配套道路、水、电等附属设施建设，总投资398.5万元。</t>
  </si>
  <si>
    <t>8</t>
  </si>
  <si>
    <t>伽师县畜禽饲草料加工厂建设项目</t>
  </si>
  <si>
    <t>对江巴孜乡色日克托克拉克（3）村建设饲草料加工厂1座，包含车间厂房2511.8平方建设、库房4260平方建设、粉碎、制粒机、加工、包装设备采购及水电路附属设施配套等。延伸甜菜产业链，利用糖渣加工饲料。总投资5000万元，2022年投资930万元。
资产归3个乡10个村集体所有（1.江巴孜乡：开旦木加依（10）村、拍什塔克（20）村；2.夏普吐勒镇：巴扎(1)村、克买（11）村、巴依托卡依（18）村、央艾日克（23）村；3.和夏阿瓦提镇：塞克孜阿代木（3）村、喀热墩维（23）村、阔什托玛（27）村代尔亚博依（37）村），每年资产收益分红6%。</t>
  </si>
  <si>
    <t>9</t>
  </si>
  <si>
    <t>喀什地区肉牛全产业链基地建设项目—伽师县场（一期）</t>
  </si>
  <si>
    <t>疏勒县艾尔木东乡阿拉力（2）村</t>
  </si>
  <si>
    <t xml:space="preserve"> 在疏勒县艾尔木东乡阿拉力（2）村，新建占地650亩饲养规模2万头牛的牛舍100000平方米，管理用房2200㎡，TMR中心青贮窖、饲草料棚以及附属设施建设，设备采购等。总投资：4000万元。资产归10个脱贫村所有，每年资产收益分红6%。</t>
  </si>
  <si>
    <t>中央财政少数民族发展任务资金</t>
  </si>
  <si>
    <t>10</t>
  </si>
  <si>
    <t>伽师县特色产业配套基础设施建设项目（以工代赈）</t>
  </si>
  <si>
    <t xml:space="preserve">1、卧里托格拉克镇帕尔其托格拉克（15）村，
2、克孜勒苏乡古里巴什（18）村，
3、和夏阿瓦提镇尤古买希勒克（30）村，
4、克孜勒博依镇坎迪尔勒克（19）村，
5.古勒鲁克乡阿克托卡依（20）村，
6、江巴孜乡托万尕勒（23）村、英买里乡阿亚克兰干（14）村，
7、夏普吐勒镇加依艾日克（4）村，其克阿克艾日克（21）村
8、米夏乡巴什欧依托格拉克（20）村、恰喀（2）村 
</t>
  </si>
  <si>
    <t>交通局、水利局、文游局、项目涉及乡镇</t>
  </si>
  <si>
    <t>对7个乡镇8个村和一个文化旅游产业新建渠道25.035公里及配套建筑物；新建道路20.745公里；土地整治614亩，硬化道路20000平方米等。总体投资2783万元。</t>
  </si>
  <si>
    <t>水利发展</t>
  </si>
  <si>
    <t>中央财政以工代赈任务资金</t>
  </si>
  <si>
    <t>11</t>
  </si>
  <si>
    <t>伽师县一二三产融合特色产业小城镇建设（二期）</t>
  </si>
  <si>
    <t>英买里乡拉依力克（20）村</t>
  </si>
  <si>
    <t>英买里乡</t>
  </si>
  <si>
    <t>在英买里乡拉依力克（20）村，新建新梅配送中心4686.02平方米，建设温室2个，新梅培训中心附属配套；建设硬化、室外管网、廊架、电力等配套附属设施。投资7500万元。</t>
  </si>
  <si>
    <t>2022.11</t>
  </si>
  <si>
    <t>自治区财政衔接推进乡村振兴补助资金</t>
  </si>
  <si>
    <t>12</t>
  </si>
  <si>
    <t>伽师县乡镇小微产业园建设项目</t>
  </si>
  <si>
    <t>克孜勒博依镇先拜巴扎（1）村、夏普吐勒镇巴扎（1）村、克孜勒苏乡央艾日克（12）村、古勒鲁克乡喀日木库木（11）村、玉代克力克乡巴扎（5）村</t>
  </si>
  <si>
    <t>商工局</t>
  </si>
  <si>
    <t>在4个乡4个村新建以小微产业园厂房及水电路配套附属设施，总投资1336万元。</t>
  </si>
  <si>
    <t>农村综合改革</t>
  </si>
  <si>
    <t>13</t>
  </si>
  <si>
    <t>伽师县2022年示范村建设项目</t>
  </si>
  <si>
    <t>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</si>
  <si>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住建局</t>
  </si>
  <si>
    <t>对12个乡镇19个示范村开展污水管线87.53公里、污水处理设施12个、化粪池5个；道路整治153713平方米、渠道防渗3.7公里、公共厕所8座、电子商务服务站等项目建设，总投资13078.299万元。</t>
  </si>
  <si>
    <t>中央林业改革发展资金（统筹整合）</t>
  </si>
  <si>
    <t>中央农村综合改革转移支付（统筹整合）</t>
  </si>
  <si>
    <t>中央林业草原生态保护恢复资金（统筹整合）</t>
  </si>
  <si>
    <t>中央生猪（牛羊）调出大县奖励（统筹整合）</t>
  </si>
  <si>
    <t>中央年林业改革发展资金</t>
  </si>
  <si>
    <t>自治区林业补助资金</t>
  </si>
  <si>
    <t>自治区农村综合改革转移支付（统筹整合部分）</t>
  </si>
  <si>
    <t>自治区农村环境整治资金（统筹整合部分）</t>
  </si>
  <si>
    <t>自治区彩票公益金（涉农整合）</t>
  </si>
  <si>
    <t xml:space="preserve">自治区安排基本建设投资用于“三农”部分
</t>
  </si>
  <si>
    <t>14</t>
  </si>
  <si>
    <t>伽师县英买里乡英买里村重点示范村建设项目</t>
  </si>
  <si>
    <t>英买里乡英买里村</t>
  </si>
  <si>
    <t>英买里乡、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</si>
  <si>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20个子项目，总投资4035.52万元。</t>
  </si>
  <si>
    <t>15</t>
  </si>
  <si>
    <t>伽师县铁日木乡幸福村重点示范村建设项目</t>
  </si>
  <si>
    <t>铁日木乡幸福村</t>
  </si>
  <si>
    <t>铁日木乡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</si>
  <si>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22个子项目，总投资3600万元。</t>
  </si>
  <si>
    <t>16</t>
  </si>
  <si>
    <t>伽师县2022年农村居民“煤改电”工程建设项目</t>
  </si>
  <si>
    <t>8个乡镇72个村</t>
  </si>
  <si>
    <t>8个乡镇72个村4224户（脱贫户3128户，三类户监测户1096户）开展煤改电建设，解决脱贫户冬季采暖问题，每户补助900元/户，资金380.16万元。</t>
  </si>
  <si>
    <t>17</t>
  </si>
  <si>
    <t>伽师县现代设施新梅产业园建设项目</t>
  </si>
  <si>
    <t>夏阿瓦提镇克亚克勒克（28）村</t>
  </si>
  <si>
    <t>农业农村局</t>
  </si>
  <si>
    <t>为大力发展设施农业，增强反季市场节供应能力，提高农民收入，在3个乡5个村建设温室大棚875座，总投资17500万元。</t>
  </si>
  <si>
    <t>18</t>
  </si>
  <si>
    <t>伽师县2022年乡村振兴就业创业基地建设项目</t>
  </si>
  <si>
    <t>克孜勒博依镇先拜巴扎（1）村、克孜勒苏乡古里巴什（18）村、古勒鲁克乡阿勒喀库勒（10）村、西克尔镇库木库坦（28）村</t>
  </si>
  <si>
    <t xml:space="preserve">
在4个乡镇集中连片建设乡村振兴就业创业基地，配套相应附属设施。资产归村集体所有，每个村补助资金100万，总资金4500万元。
1、克孜勒博依镇建设场地规划用地面积20962.76平方米、规划总建筑面积4477平方米，预算投资1200万元，资产归12个村。
2、克孜勒苏乡规划用地面积1411平方米（2.11亩），本次规划建筑面积1233平方米，预算投资400万元，资产归4个村。
3、古勒鲁克乡规划用地面积9237平方米（13.8亩），规划建筑面积4965平方米，预算投资1400万元，资产归14个村。
4、西克尔镇规划用地面积5131.4平方米（7.7亩），规划建筑面积3843平方米，预算投资1300万元，资产归13个村。</t>
  </si>
  <si>
    <t>19</t>
  </si>
  <si>
    <t>伽师县小额贷款贴息项目</t>
  </si>
  <si>
    <t>全县12乡镇</t>
  </si>
  <si>
    <t>财政局</t>
  </si>
  <si>
    <t>全县小额信贷8494户脱贫户贴息，资金1300万元。</t>
  </si>
  <si>
    <t>20</t>
  </si>
  <si>
    <t>伽师县夏普吐勒镇斗渠防渗改建项目</t>
  </si>
  <si>
    <t>夏普吐勒镇</t>
  </si>
  <si>
    <t>水利局</t>
  </si>
  <si>
    <t>夏普吐勒镇渠系防渗改建125km及配套建筑物</t>
  </si>
  <si>
    <t>21</t>
  </si>
  <si>
    <t>喀什地区一市四县屠宰分割加工体系建设项目-伽师县项目</t>
  </si>
  <si>
    <t>疏附县吾库萨克镇</t>
  </si>
  <si>
    <t>疏附县吾库萨克镇建设一座畜牧屠宰加工厂。建设内容屠宰间2592平方，并购置畜禽屠宰设备1套，建设厂区硬化8000平方及给排水、供电等附属设施，总投资1000万元。</t>
  </si>
  <si>
    <t>22</t>
  </si>
  <si>
    <t>伽师瓜干加工厂附属配套项目</t>
  </si>
  <si>
    <t>卧里托格拉克镇销尔介乃克（18）村</t>
  </si>
  <si>
    <t>卧里托格拉克镇</t>
  </si>
  <si>
    <t>在卧里托格拉克镇销尔介乃克（18）村伽师瓜加工厂区购置2000kw变压器1台，配电间54平方，100吨污水处理设备1台及设备间90平方，等基础设施，投资256万元。</t>
  </si>
  <si>
    <t>23</t>
  </si>
  <si>
    <t>伽师县铁日木乡斗渠防渗改造工程</t>
  </si>
  <si>
    <t xml:space="preserve">铁日木乡阿亚格兰干（10）村
</t>
  </si>
  <si>
    <t>2023.06</t>
  </si>
  <si>
    <r>
      <rPr>
        <sz val="12"/>
        <color indexed="8"/>
        <rFont val="宋体"/>
        <family val="0"/>
      </rPr>
      <t>铁日木乡阿亚格兰干（10）村斗渠改造总长度为3.55km，配套渠系建筑物13座。流量0.8m³/s，总投资</t>
    </r>
    <r>
      <rPr>
        <u val="single"/>
        <sz val="12"/>
        <color indexed="10"/>
        <rFont val="宋体"/>
        <family val="0"/>
      </rPr>
      <t>390</t>
    </r>
    <r>
      <rPr>
        <sz val="12"/>
        <color indexed="8"/>
        <rFont val="宋体"/>
        <family val="0"/>
      </rPr>
      <t>万元。</t>
    </r>
  </si>
  <si>
    <t>24</t>
  </si>
  <si>
    <t>伽师县英买里乡斗渠防渗改造工程</t>
  </si>
  <si>
    <t>英买里乡吐孜鲁克（9）村</t>
  </si>
  <si>
    <r>
      <rPr>
        <sz val="12"/>
        <color indexed="8"/>
        <rFont val="宋体"/>
        <family val="0"/>
      </rPr>
      <t>英买里乡吐孜鲁克（9）村斗渠改造总长度为4.5km，配套渠系建筑物23座。流量1m³/s，总投资</t>
    </r>
    <r>
      <rPr>
        <u val="single"/>
        <sz val="12"/>
        <color indexed="10"/>
        <rFont val="宋体"/>
        <family val="0"/>
      </rPr>
      <t>390</t>
    </r>
    <r>
      <rPr>
        <sz val="12"/>
        <color indexed="8"/>
        <rFont val="宋体"/>
        <family val="0"/>
      </rPr>
      <t>万元。</t>
    </r>
  </si>
  <si>
    <t>25</t>
  </si>
  <si>
    <t>伽师县和夏阿瓦提镇斗渠防渗改造工程</t>
  </si>
  <si>
    <t>和夏阿瓦提镇克亚格勒克（28）村</t>
  </si>
  <si>
    <t>和夏阿瓦提镇</t>
  </si>
  <si>
    <t>和夏阿瓦提乡克亚格勒克（28）村斗渠改造总长度为4.2km，配套渠系建筑物6座。流量1m³/s，总投资390万元。</t>
  </si>
  <si>
    <t>26</t>
  </si>
  <si>
    <t>伽师县西克尔库勒镇、江巴孜乡村组道路建设项目</t>
  </si>
  <si>
    <t>西克尔库勒镇：西克尔村  
江巴孜乡：阿亚格仓村
铁日木乡：阿亚格铁日木村</t>
  </si>
  <si>
    <t>交通局</t>
  </si>
  <si>
    <t>伽师县2022年西克尔库勒镇、铁日木乡、江巴孜乡村组道路建设项目：主要建设内容：路基、路面桥涵及附属设施，新建村组道路共5.7km，其中：新建西克尔库勒镇内部砂石道路3.4公里；新建铁日木乡阿亚格铁日木村沥青道路0.5公里；新建江巴孜乡阿亚格仓村砂石道路1.8公里。 路基宽度 7.0m/6.5m，路面宽6.5m/6m，路面结构为4cm沥青面层+15cm级配砂砾基层+35cm天然砂砾底基层 。总投资300万元。</t>
  </si>
  <si>
    <t>农村道路建设</t>
  </si>
  <si>
    <t>27</t>
  </si>
  <si>
    <t>伽师县“雨露计划”职业教育补助项目</t>
  </si>
  <si>
    <t>教育局</t>
  </si>
  <si>
    <t>对疆内外在册就读中职、高职、技工学校伽师籍脱贫户学生家庭进行补助。补助人数8501人，每人补助3000元，总资金2550.3万元。</t>
  </si>
  <si>
    <t>28</t>
  </si>
  <si>
    <t>伽师县2022年过渡性公益岗位安置补助项目</t>
  </si>
  <si>
    <t>乡村振兴局</t>
  </si>
  <si>
    <t>对伽师县12个乡镇320名过渡性脱贫户、监测户公益性岗位进行5个月安置补助资金，补助标准：1620元/人/月，总资金259.2万元。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</si>
</sst>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70">
    <font>
      <sz val="12"/>
      <name val="宋体"/>
      <family val="0"/>
    </font>
    <font>
      <sz val="12"/>
      <color indexed="8"/>
      <name val="方正仿宋_GBK"/>
      <family val="4"/>
    </font>
    <font>
      <sz val="16"/>
      <color indexed="8"/>
      <name val="方正黑体_GBK"/>
      <family val="4"/>
    </font>
    <font>
      <sz val="12"/>
      <name val="仿宋"/>
      <family val="3"/>
    </font>
    <font>
      <sz val="12"/>
      <color indexed="8"/>
      <name val="宋体"/>
      <family val="0"/>
    </font>
    <font>
      <sz val="36"/>
      <name val="方正小标宋简体"/>
      <family val="4"/>
    </font>
    <font>
      <sz val="16"/>
      <name val="方正黑体_GBK"/>
      <family val="4"/>
    </font>
    <font>
      <sz val="16"/>
      <name val="仿宋"/>
      <family val="3"/>
    </font>
    <font>
      <sz val="16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5"/>
      <name val="宋体"/>
      <family val="0"/>
    </font>
    <font>
      <b/>
      <sz val="12"/>
      <name val="仿宋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6"/>
      <color theme="1"/>
      <name val="方正黑体_GBK"/>
      <family val="4"/>
    </font>
    <font>
      <sz val="12"/>
      <name val="Calibri"/>
      <family val="0"/>
    </font>
    <font>
      <sz val="12"/>
      <color theme="1"/>
      <name val="宋体"/>
      <family val="0"/>
    </font>
    <font>
      <sz val="16"/>
      <name val="Calibri"/>
      <family val="0"/>
    </font>
    <font>
      <sz val="14"/>
      <name val="Calibri"/>
      <family val="0"/>
    </font>
    <font>
      <sz val="16"/>
      <color indexed="8"/>
      <name val="Calibri"/>
      <family val="0"/>
    </font>
    <font>
      <sz val="11"/>
      <name val="Calibri"/>
      <family val="0"/>
    </font>
    <font>
      <sz val="13"/>
      <name val="Calibri"/>
      <family val="0"/>
    </font>
    <font>
      <sz val="15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0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18" fillId="0" borderId="0">
      <alignment/>
      <protection/>
    </xf>
  </cellStyleXfs>
  <cellXfs count="107">
    <xf numFmtId="0" fontId="0" fillId="0" borderId="0" xfId="0" applyAlignment="1">
      <alignment vertical="center"/>
    </xf>
    <xf numFmtId="49" fontId="58" fillId="0" borderId="0" xfId="0" applyNumberFormat="1" applyFont="1" applyFill="1" applyAlignment="1">
      <alignment horizontal="center" vertical="center" wrapText="1"/>
    </xf>
    <xf numFmtId="49" fontId="59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49" fontId="6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61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61" fillId="0" borderId="0" xfId="0" applyNumberFormat="1" applyFont="1" applyFill="1" applyAlignment="1">
      <alignment horizontal="center" vertical="center" wrapText="1"/>
    </xf>
    <xf numFmtId="0" fontId="6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62" fillId="0" borderId="9" xfId="0" applyFont="1" applyFill="1" applyBorder="1" applyAlignment="1">
      <alignment horizontal="left" vertical="center" wrapText="1"/>
    </xf>
    <xf numFmtId="49" fontId="60" fillId="0" borderId="9" xfId="0" applyNumberFormat="1" applyFont="1" applyFill="1" applyBorder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left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left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6" fillId="0" borderId="13" xfId="0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8" fillId="0" borderId="9" xfId="65" applyFont="1" applyFill="1" applyBorder="1" applyAlignment="1">
      <alignment horizontal="left" vertical="center" wrapText="1"/>
      <protection/>
    </xf>
    <xf numFmtId="0" fontId="4" fillId="0" borderId="9" xfId="65" applyFont="1" applyFill="1" applyBorder="1" applyAlignment="1">
      <alignment horizontal="left" vertical="center" wrapText="1"/>
      <protection/>
    </xf>
    <xf numFmtId="49" fontId="0" fillId="0" borderId="9" xfId="0" applyNumberForma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vertical="center" wrapText="1"/>
    </xf>
    <xf numFmtId="177" fontId="60" fillId="0" borderId="9" xfId="0" applyNumberFormat="1" applyFont="1" applyFill="1" applyBorder="1" applyAlignment="1">
      <alignment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177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177" fontId="60" fillId="0" borderId="12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177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vertical="center" wrapText="1"/>
    </xf>
    <xf numFmtId="0" fontId="16" fillId="33" borderId="9" xfId="66" applyNumberFormat="1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33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16" fillId="0" borderId="9" xfId="66" applyNumberFormat="1" applyFont="1" applyFill="1" applyBorder="1" applyAlignment="1" applyProtection="1">
      <alignment horizontal="left" vertical="center" wrapText="1"/>
      <protection/>
    </xf>
    <xf numFmtId="0" fontId="17" fillId="34" borderId="9" xfId="66" applyNumberFormat="1" applyFont="1" applyFill="1" applyBorder="1" applyAlignment="1" applyProtection="1">
      <alignment horizontal="left" vertical="center" wrapText="1"/>
      <protection/>
    </xf>
    <xf numFmtId="0" fontId="6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178" fontId="6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0" zoomScaleNormal="70" zoomScaleSheetLayoutView="70" workbookViewId="0" topLeftCell="A1">
      <pane ySplit="5" topLeftCell="A6" activePane="bottomLeft" state="frozen"/>
      <selection pane="bottomLeft" activeCell="A1" sqref="A1:Q1"/>
    </sheetView>
  </sheetViews>
  <sheetFormatPr defaultColWidth="9.00390625" defaultRowHeight="14.25"/>
  <cols>
    <col min="1" max="1" width="7.75390625" style="5" customWidth="1"/>
    <col min="2" max="2" width="18.50390625" style="5" customWidth="1"/>
    <col min="3" max="3" width="39.00390625" style="6" customWidth="1"/>
    <col min="4" max="4" width="13.625" style="7" customWidth="1"/>
    <col min="5" max="5" width="15.25390625" style="7" customWidth="1"/>
    <col min="6" max="6" width="65.375" style="8" customWidth="1"/>
    <col min="7" max="9" width="6.75390625" style="5" customWidth="1"/>
    <col min="10" max="10" width="12.00390625" style="5" customWidth="1"/>
    <col min="11" max="11" width="20.00390625" style="9" customWidth="1"/>
    <col min="12" max="13" width="16.25390625" style="10" customWidth="1"/>
    <col min="14" max="16" width="16.25390625" style="11" customWidth="1"/>
    <col min="17" max="17" width="12.25390625" style="12" customWidth="1"/>
    <col min="18" max="18" width="9.00390625" style="5" hidden="1" customWidth="1"/>
    <col min="19" max="19" width="9.00390625" style="5" customWidth="1"/>
    <col min="20" max="20" width="30.75390625" style="5" customWidth="1"/>
    <col min="21" max="16384" width="9.00390625" style="5" customWidth="1"/>
  </cols>
  <sheetData>
    <row r="1" spans="1:17" s="1" customFormat="1" ht="78" customHeight="1">
      <c r="A1" s="13" t="s">
        <v>0</v>
      </c>
      <c r="B1" s="13"/>
      <c r="C1" s="14"/>
      <c r="D1" s="13"/>
      <c r="E1" s="13"/>
      <c r="F1" s="14"/>
      <c r="G1" s="13"/>
      <c r="H1" s="13"/>
      <c r="I1" s="13"/>
      <c r="J1" s="13"/>
      <c r="K1" s="13"/>
      <c r="L1" s="77"/>
      <c r="M1" s="77"/>
      <c r="N1" s="77"/>
      <c r="O1" s="77"/>
      <c r="P1" s="77"/>
      <c r="Q1" s="13"/>
    </row>
    <row r="2" spans="1:17" s="2" customFormat="1" ht="33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7"/>
      <c r="I2" s="17"/>
      <c r="J2" s="15" t="s">
        <v>8</v>
      </c>
      <c r="K2" s="15" t="s">
        <v>9</v>
      </c>
      <c r="L2" s="78" t="s">
        <v>10</v>
      </c>
      <c r="M2" s="78"/>
      <c r="N2" s="78"/>
      <c r="O2" s="78"/>
      <c r="P2" s="78"/>
      <c r="Q2" s="105" t="s">
        <v>11</v>
      </c>
    </row>
    <row r="3" spans="1:17" s="2" customFormat="1" ht="15" customHeight="1">
      <c r="A3" s="15"/>
      <c r="B3" s="15"/>
      <c r="C3" s="15"/>
      <c r="D3" s="16"/>
      <c r="E3" s="15"/>
      <c r="F3" s="15"/>
      <c r="G3" s="17"/>
      <c r="H3" s="17"/>
      <c r="I3" s="17"/>
      <c r="J3" s="15"/>
      <c r="K3" s="15"/>
      <c r="L3" s="78" t="s">
        <v>12</v>
      </c>
      <c r="M3" s="78" t="s">
        <v>13</v>
      </c>
      <c r="N3" s="78" t="s">
        <v>14</v>
      </c>
      <c r="O3" s="78" t="s">
        <v>15</v>
      </c>
      <c r="P3" s="78" t="s">
        <v>16</v>
      </c>
      <c r="Q3" s="105"/>
    </row>
    <row r="4" spans="1:17" s="2" customFormat="1" ht="180.75" customHeight="1">
      <c r="A4" s="15"/>
      <c r="B4" s="15"/>
      <c r="C4" s="15"/>
      <c r="D4" s="18"/>
      <c r="E4" s="15"/>
      <c r="F4" s="15"/>
      <c r="G4" s="17" t="s">
        <v>17</v>
      </c>
      <c r="H4" s="17" t="s">
        <v>18</v>
      </c>
      <c r="I4" s="17" t="s">
        <v>19</v>
      </c>
      <c r="J4" s="15"/>
      <c r="K4" s="15"/>
      <c r="L4" s="78"/>
      <c r="M4" s="78"/>
      <c r="N4" s="78"/>
      <c r="O4" s="78"/>
      <c r="P4" s="78"/>
      <c r="Q4" s="105"/>
    </row>
    <row r="5" spans="1:17" s="3" customFormat="1" ht="36" customHeight="1">
      <c r="A5" s="19"/>
      <c r="B5" s="19"/>
      <c r="C5" s="20"/>
      <c r="D5" s="21"/>
      <c r="E5" s="21"/>
      <c r="F5" s="22"/>
      <c r="G5" s="21"/>
      <c r="H5" s="21"/>
      <c r="I5" s="21"/>
      <c r="J5" s="79"/>
      <c r="K5" s="21"/>
      <c r="L5" s="80">
        <f>SUM(L6:L50)</f>
        <v>63490.67</v>
      </c>
      <c r="M5" s="80">
        <f>SUM(M6:M50)</f>
        <v>55953.69</v>
      </c>
      <c r="N5" s="80">
        <f>SUM(N6:N48)</f>
        <v>7274.48</v>
      </c>
      <c r="O5" s="80">
        <f>SUM(O6:O48)</f>
        <v>62.5</v>
      </c>
      <c r="P5" s="80">
        <f>SUM(P6:P48)</f>
        <v>200</v>
      </c>
      <c r="Q5" s="106"/>
    </row>
    <row r="6" spans="1:17" s="4" customFormat="1" ht="60.75" customHeight="1">
      <c r="A6" s="23" t="s">
        <v>20</v>
      </c>
      <c r="B6" s="24" t="s">
        <v>21</v>
      </c>
      <c r="C6" s="25" t="s">
        <v>22</v>
      </c>
      <c r="D6" s="26" t="s">
        <v>23</v>
      </c>
      <c r="E6" s="27" t="s">
        <v>24</v>
      </c>
      <c r="F6" s="24" t="s">
        <v>25</v>
      </c>
      <c r="G6" s="28" t="s">
        <v>26</v>
      </c>
      <c r="H6" s="23"/>
      <c r="I6" s="23"/>
      <c r="J6" s="81" t="s">
        <v>27</v>
      </c>
      <c r="K6" s="23" t="s">
        <v>28</v>
      </c>
      <c r="L6" s="82">
        <f aca="true" t="shared" si="0" ref="L6:L15">M6+N6+O6+P6</f>
        <v>1700</v>
      </c>
      <c r="M6" s="71">
        <v>1700</v>
      </c>
      <c r="N6" s="83"/>
      <c r="O6" s="83"/>
      <c r="P6" s="83"/>
      <c r="Q6" s="26" t="s">
        <v>29</v>
      </c>
    </row>
    <row r="7" spans="1:17" s="4" customFormat="1" ht="60.75" customHeight="1">
      <c r="A7" s="23" t="s">
        <v>30</v>
      </c>
      <c r="B7" s="24" t="s">
        <v>31</v>
      </c>
      <c r="C7" s="25" t="s">
        <v>32</v>
      </c>
      <c r="D7" s="26" t="s">
        <v>23</v>
      </c>
      <c r="E7" s="27" t="s">
        <v>33</v>
      </c>
      <c r="F7" s="24" t="s">
        <v>34</v>
      </c>
      <c r="G7" s="28" t="s">
        <v>26</v>
      </c>
      <c r="H7" s="23"/>
      <c r="I7" s="23"/>
      <c r="J7" s="81" t="s">
        <v>27</v>
      </c>
      <c r="K7" s="23" t="s">
        <v>28</v>
      </c>
      <c r="L7" s="82">
        <f t="shared" si="0"/>
        <v>3344.339412</v>
      </c>
      <c r="M7" s="71">
        <v>3344.339412</v>
      </c>
      <c r="N7" s="83"/>
      <c r="O7" s="83"/>
      <c r="P7" s="83"/>
      <c r="Q7" s="26" t="s">
        <v>35</v>
      </c>
    </row>
    <row r="8" spans="1:17" s="4" customFormat="1" ht="69.75" customHeight="1">
      <c r="A8" s="23" t="s">
        <v>36</v>
      </c>
      <c r="B8" s="24" t="s">
        <v>37</v>
      </c>
      <c r="C8" s="25" t="s">
        <v>38</v>
      </c>
      <c r="D8" s="26" t="s">
        <v>23</v>
      </c>
      <c r="E8" s="25" t="s">
        <v>39</v>
      </c>
      <c r="F8" s="24" t="s">
        <v>40</v>
      </c>
      <c r="G8" s="28" t="s">
        <v>26</v>
      </c>
      <c r="H8" s="23"/>
      <c r="I8" s="23"/>
      <c r="J8" s="81" t="s">
        <v>27</v>
      </c>
      <c r="K8" s="23" t="s">
        <v>28</v>
      </c>
      <c r="L8" s="82">
        <f t="shared" si="0"/>
        <v>820</v>
      </c>
      <c r="M8" s="71">
        <v>820</v>
      </c>
      <c r="N8" s="83"/>
      <c r="O8" s="83"/>
      <c r="P8" s="83"/>
      <c r="Q8" s="26" t="s">
        <v>29</v>
      </c>
    </row>
    <row r="9" spans="1:17" s="4" customFormat="1" ht="60.75" customHeight="1">
      <c r="A9" s="23" t="s">
        <v>41</v>
      </c>
      <c r="B9" s="24" t="s">
        <v>42</v>
      </c>
      <c r="C9" s="25" t="s">
        <v>43</v>
      </c>
      <c r="D9" s="26" t="s">
        <v>44</v>
      </c>
      <c r="E9" s="27" t="s">
        <v>39</v>
      </c>
      <c r="F9" s="24" t="s">
        <v>45</v>
      </c>
      <c r="G9" s="28" t="s">
        <v>26</v>
      </c>
      <c r="H9" s="23"/>
      <c r="I9" s="23"/>
      <c r="J9" s="81" t="s">
        <v>27</v>
      </c>
      <c r="K9" s="23" t="s">
        <v>28</v>
      </c>
      <c r="L9" s="82">
        <f t="shared" si="0"/>
        <v>1387</v>
      </c>
      <c r="M9" s="71">
        <v>1387</v>
      </c>
      <c r="N9" s="83"/>
      <c r="O9" s="83"/>
      <c r="P9" s="83"/>
      <c r="Q9" s="26" t="s">
        <v>46</v>
      </c>
    </row>
    <row r="10" spans="1:17" s="5" customFormat="1" ht="72" customHeight="1">
      <c r="A10" s="23" t="s">
        <v>47</v>
      </c>
      <c r="B10" s="24" t="s">
        <v>48</v>
      </c>
      <c r="C10" s="29" t="s">
        <v>49</v>
      </c>
      <c r="D10" s="26" t="s">
        <v>44</v>
      </c>
      <c r="E10" s="27" t="s">
        <v>39</v>
      </c>
      <c r="F10" s="25" t="s">
        <v>50</v>
      </c>
      <c r="G10" s="28" t="s">
        <v>26</v>
      </c>
      <c r="H10" s="30"/>
      <c r="I10" s="30"/>
      <c r="J10" s="81" t="s">
        <v>27</v>
      </c>
      <c r="K10" s="23" t="s">
        <v>28</v>
      </c>
      <c r="L10" s="82">
        <f t="shared" si="0"/>
        <v>85.26</v>
      </c>
      <c r="M10" s="71">
        <v>85.26</v>
      </c>
      <c r="N10" s="84"/>
      <c r="O10" s="84"/>
      <c r="P10" s="84"/>
      <c r="Q10" s="26" t="s">
        <v>46</v>
      </c>
    </row>
    <row r="11" spans="1:17" s="5" customFormat="1" ht="45" customHeight="1">
      <c r="A11" s="31" t="s">
        <v>51</v>
      </c>
      <c r="B11" s="32" t="s">
        <v>52</v>
      </c>
      <c r="C11" s="33" t="s">
        <v>53</v>
      </c>
      <c r="D11" s="31" t="s">
        <v>23</v>
      </c>
      <c r="E11" s="34" t="s">
        <v>54</v>
      </c>
      <c r="F11" s="32" t="s">
        <v>55</v>
      </c>
      <c r="G11" s="35" t="s">
        <v>26</v>
      </c>
      <c r="H11" s="36"/>
      <c r="I11" s="36"/>
      <c r="J11" s="85" t="s">
        <v>56</v>
      </c>
      <c r="K11" s="23" t="s">
        <v>28</v>
      </c>
      <c r="L11" s="86">
        <v>1500</v>
      </c>
      <c r="M11" s="71">
        <v>1237.5</v>
      </c>
      <c r="N11" s="84"/>
      <c r="O11" s="84"/>
      <c r="P11" s="84"/>
      <c r="Q11" s="26" t="s">
        <v>29</v>
      </c>
    </row>
    <row r="12" spans="1:17" s="5" customFormat="1" ht="45" customHeight="1">
      <c r="A12" s="37"/>
      <c r="B12" s="38"/>
      <c r="C12" s="39"/>
      <c r="D12" s="37"/>
      <c r="E12" s="40"/>
      <c r="F12" s="38"/>
      <c r="G12" s="41"/>
      <c r="H12" s="42"/>
      <c r="I12" s="42"/>
      <c r="J12" s="87"/>
      <c r="K12" s="23" t="s">
        <v>57</v>
      </c>
      <c r="L12" s="88"/>
      <c r="M12" s="71"/>
      <c r="N12" s="84"/>
      <c r="O12" s="84">
        <v>62.5</v>
      </c>
      <c r="P12" s="84"/>
      <c r="Q12" s="26" t="s">
        <v>29</v>
      </c>
    </row>
    <row r="13" spans="1:17" s="5" customFormat="1" ht="45" customHeight="1">
      <c r="A13" s="43"/>
      <c r="B13" s="44"/>
      <c r="C13" s="45"/>
      <c r="D13" s="43"/>
      <c r="E13" s="46"/>
      <c r="F13" s="44"/>
      <c r="G13" s="47"/>
      <c r="H13" s="48"/>
      <c r="I13" s="48"/>
      <c r="J13" s="89"/>
      <c r="K13" s="23" t="s">
        <v>58</v>
      </c>
      <c r="L13" s="90"/>
      <c r="M13" s="71"/>
      <c r="N13" s="84"/>
      <c r="O13" s="84"/>
      <c r="P13" s="84">
        <v>200</v>
      </c>
      <c r="Q13" s="26" t="s">
        <v>29</v>
      </c>
    </row>
    <row r="14" spans="1:17" s="5" customFormat="1" ht="76.5" customHeight="1">
      <c r="A14" s="23" t="s">
        <v>59</v>
      </c>
      <c r="B14" s="24" t="s">
        <v>60</v>
      </c>
      <c r="C14" s="25" t="s">
        <v>61</v>
      </c>
      <c r="D14" s="26" t="s">
        <v>23</v>
      </c>
      <c r="E14" s="27" t="s">
        <v>54</v>
      </c>
      <c r="F14" s="25" t="s">
        <v>62</v>
      </c>
      <c r="G14" s="28" t="s">
        <v>26</v>
      </c>
      <c r="H14" s="30"/>
      <c r="I14" s="30"/>
      <c r="J14" s="81" t="s">
        <v>56</v>
      </c>
      <c r="K14" s="23" t="s">
        <v>28</v>
      </c>
      <c r="L14" s="82">
        <f t="shared" si="0"/>
        <v>398.5</v>
      </c>
      <c r="M14" s="71">
        <v>398.5</v>
      </c>
      <c r="N14" s="84"/>
      <c r="O14" s="84"/>
      <c r="P14" s="84"/>
      <c r="Q14" s="26" t="s">
        <v>35</v>
      </c>
    </row>
    <row r="15" spans="1:17" s="5" customFormat="1" ht="58.5" customHeight="1">
      <c r="A15" s="23" t="s">
        <v>63</v>
      </c>
      <c r="B15" s="24" t="s">
        <v>64</v>
      </c>
      <c r="C15" s="25" t="s">
        <v>22</v>
      </c>
      <c r="D15" s="26" t="s">
        <v>23</v>
      </c>
      <c r="E15" s="27" t="s">
        <v>54</v>
      </c>
      <c r="F15" s="25" t="s">
        <v>65</v>
      </c>
      <c r="G15" s="28" t="s">
        <v>26</v>
      </c>
      <c r="H15" s="30"/>
      <c r="I15" s="30"/>
      <c r="J15" s="81" t="s">
        <v>56</v>
      </c>
      <c r="K15" s="23" t="s">
        <v>28</v>
      </c>
      <c r="L15" s="82">
        <f t="shared" si="0"/>
        <v>930</v>
      </c>
      <c r="M15" s="71">
        <v>930</v>
      </c>
      <c r="N15" s="84"/>
      <c r="O15" s="84"/>
      <c r="P15" s="84"/>
      <c r="Q15" s="26" t="s">
        <v>29</v>
      </c>
    </row>
    <row r="16" spans="1:17" s="5" customFormat="1" ht="45" customHeight="1">
      <c r="A16" s="31" t="s">
        <v>66</v>
      </c>
      <c r="B16" s="32" t="s">
        <v>67</v>
      </c>
      <c r="C16" s="49" t="s">
        <v>68</v>
      </c>
      <c r="D16" s="31" t="s">
        <v>23</v>
      </c>
      <c r="E16" s="50" t="s">
        <v>54</v>
      </c>
      <c r="F16" s="32" t="s">
        <v>69</v>
      </c>
      <c r="G16" s="35" t="s">
        <v>26</v>
      </c>
      <c r="H16" s="36"/>
      <c r="I16" s="36"/>
      <c r="J16" s="85" t="s">
        <v>56</v>
      </c>
      <c r="K16" s="23" t="s">
        <v>28</v>
      </c>
      <c r="L16" s="86">
        <f>M16+M17</f>
        <v>3572.2177</v>
      </c>
      <c r="M16" s="71">
        <v>1993.2177000000001</v>
      </c>
      <c r="N16" s="84"/>
      <c r="O16" s="84"/>
      <c r="P16" s="84"/>
      <c r="Q16" s="26" t="s">
        <v>29</v>
      </c>
    </row>
    <row r="17" spans="1:17" s="5" customFormat="1" ht="45" customHeight="1">
      <c r="A17" s="43"/>
      <c r="B17" s="44"/>
      <c r="C17" s="51"/>
      <c r="D17" s="43"/>
      <c r="E17" s="52"/>
      <c r="F17" s="44"/>
      <c r="G17" s="47"/>
      <c r="H17" s="48"/>
      <c r="I17" s="48"/>
      <c r="J17" s="89"/>
      <c r="K17" s="23" t="s">
        <v>70</v>
      </c>
      <c r="L17" s="90"/>
      <c r="M17" s="71">
        <v>1579</v>
      </c>
      <c r="N17" s="84"/>
      <c r="O17" s="84"/>
      <c r="P17" s="84"/>
      <c r="Q17" s="26" t="s">
        <v>29</v>
      </c>
    </row>
    <row r="18" spans="1:17" s="5" customFormat="1" ht="49.5" customHeight="1">
      <c r="A18" s="23" t="s">
        <v>71</v>
      </c>
      <c r="B18" s="24" t="s">
        <v>72</v>
      </c>
      <c r="C18" s="25" t="s">
        <v>73</v>
      </c>
      <c r="D18" s="26" t="s">
        <v>23</v>
      </c>
      <c r="E18" s="53" t="s">
        <v>74</v>
      </c>
      <c r="F18" s="24" t="s">
        <v>75</v>
      </c>
      <c r="G18" s="28" t="s">
        <v>26</v>
      </c>
      <c r="H18" s="30"/>
      <c r="I18" s="30"/>
      <c r="J18" s="81" t="s">
        <v>76</v>
      </c>
      <c r="K18" s="23" t="s">
        <v>77</v>
      </c>
      <c r="L18" s="82">
        <f>M18+N18+O18+P18</f>
        <v>2783</v>
      </c>
      <c r="M18" s="71">
        <v>2783</v>
      </c>
      <c r="N18" s="84"/>
      <c r="O18" s="84"/>
      <c r="P18" s="84"/>
      <c r="Q18" s="26" t="s">
        <v>35</v>
      </c>
    </row>
    <row r="19" spans="1:17" s="5" customFormat="1" ht="40.5" customHeight="1">
      <c r="A19" s="31" t="s">
        <v>78</v>
      </c>
      <c r="B19" s="32" t="s">
        <v>79</v>
      </c>
      <c r="C19" s="54" t="s">
        <v>80</v>
      </c>
      <c r="D19" s="31" t="s">
        <v>23</v>
      </c>
      <c r="E19" s="34" t="s">
        <v>81</v>
      </c>
      <c r="F19" s="55" t="s">
        <v>82</v>
      </c>
      <c r="G19" s="28"/>
      <c r="H19" s="30"/>
      <c r="I19" s="30"/>
      <c r="J19" s="85" t="s">
        <v>27</v>
      </c>
      <c r="K19" s="23" t="s">
        <v>28</v>
      </c>
      <c r="L19" s="86">
        <f>M19+N20</f>
        <v>6200</v>
      </c>
      <c r="M19" s="71">
        <v>3027.09</v>
      </c>
      <c r="N19" s="84"/>
      <c r="O19" s="84"/>
      <c r="P19" s="84"/>
      <c r="Q19" s="26" t="s">
        <v>83</v>
      </c>
    </row>
    <row r="20" spans="1:17" s="5" customFormat="1" ht="57.75" customHeight="1">
      <c r="A20" s="43"/>
      <c r="B20" s="56"/>
      <c r="C20" s="57"/>
      <c r="D20" s="58"/>
      <c r="E20" s="46"/>
      <c r="F20" s="56"/>
      <c r="G20" s="28" t="s">
        <v>26</v>
      </c>
      <c r="H20" s="30"/>
      <c r="I20" s="30"/>
      <c r="J20" s="91"/>
      <c r="K20" s="23" t="s">
        <v>84</v>
      </c>
      <c r="L20" s="90"/>
      <c r="M20" s="71"/>
      <c r="N20" s="84">
        <v>3172.91</v>
      </c>
      <c r="O20" s="84"/>
      <c r="P20" s="84"/>
      <c r="Q20" s="26" t="s">
        <v>83</v>
      </c>
    </row>
    <row r="21" spans="1:17" s="5" customFormat="1" ht="81.75" customHeight="1">
      <c r="A21" s="23" t="s">
        <v>85</v>
      </c>
      <c r="B21" s="24" t="s">
        <v>86</v>
      </c>
      <c r="C21" s="59" t="s">
        <v>87</v>
      </c>
      <c r="D21" s="26" t="s">
        <v>23</v>
      </c>
      <c r="E21" s="27" t="s">
        <v>88</v>
      </c>
      <c r="F21" s="24" t="s">
        <v>89</v>
      </c>
      <c r="G21" s="30"/>
      <c r="H21" s="30"/>
      <c r="I21" s="30" t="s">
        <v>26</v>
      </c>
      <c r="J21" s="81" t="s">
        <v>90</v>
      </c>
      <c r="K21" s="23" t="s">
        <v>28</v>
      </c>
      <c r="L21" s="82">
        <f>M21+N21+O21+P21</f>
        <v>1332.33012631</v>
      </c>
      <c r="M21" s="71">
        <v>1332.33012631</v>
      </c>
      <c r="N21" s="84"/>
      <c r="O21" s="84"/>
      <c r="P21" s="84"/>
      <c r="Q21" s="26" t="s">
        <v>35</v>
      </c>
    </row>
    <row r="22" spans="1:17" s="5" customFormat="1" ht="45" customHeight="1">
      <c r="A22" s="31" t="s">
        <v>91</v>
      </c>
      <c r="B22" s="32" t="s">
        <v>92</v>
      </c>
      <c r="C22" s="60" t="s">
        <v>93</v>
      </c>
      <c r="D22" s="31" t="s">
        <v>23</v>
      </c>
      <c r="E22" s="34" t="s">
        <v>94</v>
      </c>
      <c r="F22" s="61" t="s">
        <v>95</v>
      </c>
      <c r="G22" s="36"/>
      <c r="H22" s="36" t="s">
        <v>26</v>
      </c>
      <c r="I22" s="36"/>
      <c r="J22" s="85" t="s">
        <v>90</v>
      </c>
      <c r="K22" s="23" t="s">
        <v>28</v>
      </c>
      <c r="L22" s="86">
        <v>6693.095</v>
      </c>
      <c r="M22" s="71">
        <v>4331.925</v>
      </c>
      <c r="N22" s="84"/>
      <c r="O22" s="84"/>
      <c r="P22" s="84"/>
      <c r="Q22" s="31" t="s">
        <v>35</v>
      </c>
    </row>
    <row r="23" spans="1:17" s="5" customFormat="1" ht="45" customHeight="1">
      <c r="A23" s="37"/>
      <c r="B23" s="38"/>
      <c r="C23" s="62"/>
      <c r="D23" s="37"/>
      <c r="E23" s="40"/>
      <c r="F23" s="55"/>
      <c r="G23" s="42"/>
      <c r="H23" s="42"/>
      <c r="I23" s="42"/>
      <c r="J23" s="87"/>
      <c r="K23" s="92" t="s">
        <v>96</v>
      </c>
      <c r="L23" s="88"/>
      <c r="M23" s="93">
        <v>617.58</v>
      </c>
      <c r="N23" s="84"/>
      <c r="O23" s="84"/>
      <c r="P23" s="84"/>
      <c r="Q23" s="37"/>
    </row>
    <row r="24" spans="1:17" s="5" customFormat="1" ht="45" customHeight="1">
      <c r="A24" s="37"/>
      <c r="B24" s="38"/>
      <c r="C24" s="62"/>
      <c r="D24" s="37"/>
      <c r="E24" s="40"/>
      <c r="F24" s="55"/>
      <c r="G24" s="42"/>
      <c r="H24" s="42"/>
      <c r="I24" s="42"/>
      <c r="J24" s="87"/>
      <c r="K24" s="94" t="s">
        <v>97</v>
      </c>
      <c r="L24" s="88"/>
      <c r="M24" s="95">
        <v>582</v>
      </c>
      <c r="N24" s="84"/>
      <c r="O24" s="84"/>
      <c r="P24" s="84"/>
      <c r="Q24" s="37"/>
    </row>
    <row r="25" spans="1:17" s="5" customFormat="1" ht="45" customHeight="1">
      <c r="A25" s="37"/>
      <c r="B25" s="38"/>
      <c r="C25" s="62"/>
      <c r="D25" s="37"/>
      <c r="E25" s="40"/>
      <c r="F25" s="55"/>
      <c r="G25" s="42"/>
      <c r="H25" s="42"/>
      <c r="I25" s="42"/>
      <c r="J25" s="87"/>
      <c r="K25" s="92" t="s">
        <v>98</v>
      </c>
      <c r="L25" s="88"/>
      <c r="M25" s="93">
        <v>604.04</v>
      </c>
      <c r="N25" s="84"/>
      <c r="O25" s="84"/>
      <c r="P25" s="84"/>
      <c r="Q25" s="37"/>
    </row>
    <row r="26" spans="1:17" s="5" customFormat="1" ht="45" customHeight="1">
      <c r="A26" s="37"/>
      <c r="B26" s="38"/>
      <c r="C26" s="62"/>
      <c r="D26" s="37"/>
      <c r="E26" s="40"/>
      <c r="F26" s="55"/>
      <c r="G26" s="42"/>
      <c r="H26" s="42"/>
      <c r="I26" s="42"/>
      <c r="J26" s="87"/>
      <c r="K26" s="96" t="s">
        <v>99</v>
      </c>
      <c r="L26" s="88"/>
      <c r="M26" s="93">
        <v>3.26</v>
      </c>
      <c r="N26" s="84"/>
      <c r="O26" s="84"/>
      <c r="P26" s="84"/>
      <c r="Q26" s="37"/>
    </row>
    <row r="27" spans="1:17" s="5" customFormat="1" ht="45" customHeight="1">
      <c r="A27" s="37"/>
      <c r="B27" s="38"/>
      <c r="C27" s="62"/>
      <c r="D27" s="37"/>
      <c r="E27" s="40"/>
      <c r="F27" s="55"/>
      <c r="G27" s="42"/>
      <c r="H27" s="42"/>
      <c r="I27" s="42"/>
      <c r="J27" s="87"/>
      <c r="K27" s="96" t="s">
        <v>100</v>
      </c>
      <c r="L27" s="88"/>
      <c r="M27" s="93">
        <v>14.81</v>
      </c>
      <c r="N27" s="84"/>
      <c r="O27" s="84"/>
      <c r="P27" s="84"/>
      <c r="Q27" s="37"/>
    </row>
    <row r="28" spans="1:17" s="5" customFormat="1" ht="45" customHeight="1">
      <c r="A28" s="37"/>
      <c r="B28" s="38"/>
      <c r="C28" s="62"/>
      <c r="D28" s="37"/>
      <c r="E28" s="40"/>
      <c r="F28" s="55"/>
      <c r="G28" s="42"/>
      <c r="H28" s="42"/>
      <c r="I28" s="42"/>
      <c r="J28" s="87"/>
      <c r="K28" s="97" t="s">
        <v>101</v>
      </c>
      <c r="L28" s="88"/>
      <c r="M28" s="93"/>
      <c r="N28" s="84">
        <v>101.01</v>
      </c>
      <c r="O28" s="84"/>
      <c r="P28" s="84"/>
      <c r="Q28" s="37"/>
    </row>
    <row r="29" spans="1:17" s="5" customFormat="1" ht="45" customHeight="1">
      <c r="A29" s="37"/>
      <c r="B29" s="38"/>
      <c r="C29" s="62"/>
      <c r="D29" s="37"/>
      <c r="E29" s="40"/>
      <c r="F29" s="55"/>
      <c r="G29" s="42"/>
      <c r="H29" s="42"/>
      <c r="I29" s="42"/>
      <c r="J29" s="87"/>
      <c r="K29" s="94" t="s">
        <v>102</v>
      </c>
      <c r="L29" s="88"/>
      <c r="M29" s="71"/>
      <c r="N29" s="98">
        <v>280</v>
      </c>
      <c r="O29" s="84"/>
      <c r="P29" s="84"/>
      <c r="Q29" s="37"/>
    </row>
    <row r="30" spans="1:17" s="5" customFormat="1" ht="45" customHeight="1">
      <c r="A30" s="37"/>
      <c r="B30" s="38"/>
      <c r="C30" s="62"/>
      <c r="D30" s="37"/>
      <c r="E30" s="40"/>
      <c r="F30" s="55"/>
      <c r="G30" s="42"/>
      <c r="H30" s="42"/>
      <c r="I30" s="42"/>
      <c r="J30" s="87"/>
      <c r="K30" s="96" t="s">
        <v>103</v>
      </c>
      <c r="L30" s="88"/>
      <c r="M30" s="71"/>
      <c r="N30" s="93">
        <v>49</v>
      </c>
      <c r="O30" s="84"/>
      <c r="P30" s="84"/>
      <c r="Q30" s="37"/>
    </row>
    <row r="31" spans="1:17" s="5" customFormat="1" ht="45" customHeight="1">
      <c r="A31" s="37"/>
      <c r="B31" s="38"/>
      <c r="C31" s="62"/>
      <c r="D31" s="37"/>
      <c r="E31" s="40"/>
      <c r="F31" s="55"/>
      <c r="G31" s="42"/>
      <c r="H31" s="42"/>
      <c r="I31" s="42"/>
      <c r="J31" s="87"/>
      <c r="K31" s="96" t="s">
        <v>101</v>
      </c>
      <c r="L31" s="88"/>
      <c r="M31" s="71"/>
      <c r="N31" s="93">
        <v>3.72</v>
      </c>
      <c r="O31" s="84"/>
      <c r="P31" s="84"/>
      <c r="Q31" s="37"/>
    </row>
    <row r="32" spans="1:17" s="5" customFormat="1" ht="45" customHeight="1">
      <c r="A32" s="37"/>
      <c r="B32" s="38"/>
      <c r="C32" s="62"/>
      <c r="D32" s="37"/>
      <c r="E32" s="40"/>
      <c r="F32" s="55"/>
      <c r="G32" s="42"/>
      <c r="H32" s="42"/>
      <c r="I32" s="42"/>
      <c r="J32" s="87"/>
      <c r="K32" s="92" t="s">
        <v>104</v>
      </c>
      <c r="L32" s="88"/>
      <c r="M32" s="71"/>
      <c r="N32" s="93">
        <v>21.15</v>
      </c>
      <c r="O32" s="84"/>
      <c r="P32" s="84"/>
      <c r="Q32" s="37"/>
    </row>
    <row r="33" spans="1:17" s="5" customFormat="1" ht="45" customHeight="1">
      <c r="A33" s="43"/>
      <c r="B33" s="44"/>
      <c r="C33" s="63"/>
      <c r="D33" s="43"/>
      <c r="E33" s="46"/>
      <c r="F33" s="56"/>
      <c r="G33" s="48"/>
      <c r="H33" s="48"/>
      <c r="I33" s="48"/>
      <c r="J33" s="89"/>
      <c r="K33" s="92" t="s">
        <v>105</v>
      </c>
      <c r="L33" s="90"/>
      <c r="M33" s="71"/>
      <c r="N33" s="93">
        <v>84.6</v>
      </c>
      <c r="O33" s="84"/>
      <c r="P33" s="84"/>
      <c r="Q33" s="43"/>
    </row>
    <row r="34" spans="1:17" s="5" customFormat="1" ht="45" customHeight="1">
      <c r="A34" s="31" t="s">
        <v>106</v>
      </c>
      <c r="B34" s="32" t="s">
        <v>107</v>
      </c>
      <c r="C34" s="34" t="s">
        <v>108</v>
      </c>
      <c r="D34" s="31" t="s">
        <v>23</v>
      </c>
      <c r="E34" s="34" t="s">
        <v>109</v>
      </c>
      <c r="F34" s="32" t="s">
        <v>110</v>
      </c>
      <c r="G34" s="36"/>
      <c r="H34" s="35" t="s">
        <v>26</v>
      </c>
      <c r="I34" s="36"/>
      <c r="J34" s="85" t="s">
        <v>90</v>
      </c>
      <c r="K34" s="23" t="s">
        <v>28</v>
      </c>
      <c r="L34" s="86">
        <f>M34+N35</f>
        <v>2149.37</v>
      </c>
      <c r="M34" s="71">
        <v>1149.37</v>
      </c>
      <c r="N34" s="84"/>
      <c r="O34" s="84"/>
      <c r="P34" s="84"/>
      <c r="Q34" s="26" t="s">
        <v>83</v>
      </c>
    </row>
    <row r="35" spans="1:17" s="5" customFormat="1" ht="45" customHeight="1">
      <c r="A35" s="43"/>
      <c r="B35" s="44"/>
      <c r="C35" s="46"/>
      <c r="D35" s="43"/>
      <c r="E35" s="46"/>
      <c r="F35" s="44"/>
      <c r="G35" s="48"/>
      <c r="H35" s="47"/>
      <c r="I35" s="48"/>
      <c r="J35" s="89"/>
      <c r="K35" s="23" t="s">
        <v>84</v>
      </c>
      <c r="L35" s="90"/>
      <c r="M35" s="99"/>
      <c r="N35" s="84">
        <v>1000</v>
      </c>
      <c r="O35" s="84"/>
      <c r="P35" s="84"/>
      <c r="Q35" s="26" t="s">
        <v>29</v>
      </c>
    </row>
    <row r="36" spans="1:17" s="5" customFormat="1" ht="39.75" customHeight="1">
      <c r="A36" s="36" t="s">
        <v>111</v>
      </c>
      <c r="B36" s="32" t="s">
        <v>112</v>
      </c>
      <c r="C36" s="36" t="s">
        <v>113</v>
      </c>
      <c r="D36" s="31" t="s">
        <v>23</v>
      </c>
      <c r="E36" s="64" t="s">
        <v>114</v>
      </c>
      <c r="F36" s="36" t="s">
        <v>115</v>
      </c>
      <c r="G36" s="36"/>
      <c r="H36" s="35" t="s">
        <v>26</v>
      </c>
      <c r="I36" s="36"/>
      <c r="J36" s="85" t="s">
        <v>90</v>
      </c>
      <c r="K36" s="23" t="s">
        <v>28</v>
      </c>
      <c r="L36" s="86">
        <f>M36+N37</f>
        <v>1467.5017139000001</v>
      </c>
      <c r="M36" s="100">
        <v>467.5017139</v>
      </c>
      <c r="N36" s="84"/>
      <c r="O36" s="84"/>
      <c r="P36" s="84"/>
      <c r="Q36" s="30" t="s">
        <v>29</v>
      </c>
    </row>
    <row r="37" spans="1:17" s="5" customFormat="1" ht="39.75" customHeight="1">
      <c r="A37" s="48"/>
      <c r="B37" s="44"/>
      <c r="C37" s="48"/>
      <c r="D37" s="43"/>
      <c r="E37" s="65"/>
      <c r="F37" s="48"/>
      <c r="G37" s="48"/>
      <c r="H37" s="47"/>
      <c r="I37" s="48"/>
      <c r="J37" s="89"/>
      <c r="K37" s="23" t="s">
        <v>84</v>
      </c>
      <c r="L37" s="90"/>
      <c r="M37" s="100"/>
      <c r="N37" s="84">
        <v>1000</v>
      </c>
      <c r="O37" s="84"/>
      <c r="P37" s="84"/>
      <c r="Q37" s="26" t="s">
        <v>29</v>
      </c>
    </row>
    <row r="38" spans="1:17" s="5" customFormat="1" ht="84.75" customHeight="1">
      <c r="A38" s="30" t="s">
        <v>116</v>
      </c>
      <c r="B38" s="30" t="s">
        <v>117</v>
      </c>
      <c r="C38" s="66" t="s">
        <v>118</v>
      </c>
      <c r="D38" s="23" t="s">
        <v>23</v>
      </c>
      <c r="E38" s="67" t="s">
        <v>94</v>
      </c>
      <c r="F38" s="66" t="s">
        <v>119</v>
      </c>
      <c r="G38" s="30"/>
      <c r="H38" s="28" t="s">
        <v>26</v>
      </c>
      <c r="J38" s="101" t="s">
        <v>90</v>
      </c>
      <c r="K38" s="23" t="s">
        <v>28</v>
      </c>
      <c r="L38" s="83">
        <f aca="true" t="shared" si="1" ref="L38:L43">M38</f>
        <v>380.16</v>
      </c>
      <c r="M38" s="100">
        <v>380.16</v>
      </c>
      <c r="N38" s="84"/>
      <c r="O38" s="84"/>
      <c r="P38" s="84"/>
      <c r="Q38" s="30" t="s">
        <v>29</v>
      </c>
    </row>
    <row r="39" spans="1:17" s="5" customFormat="1" ht="57" customHeight="1">
      <c r="A39" s="30" t="s">
        <v>120</v>
      </c>
      <c r="B39" s="30" t="s">
        <v>121</v>
      </c>
      <c r="C39" s="66" t="s">
        <v>122</v>
      </c>
      <c r="D39" s="23" t="s">
        <v>35</v>
      </c>
      <c r="E39" s="67" t="s">
        <v>123</v>
      </c>
      <c r="F39" s="66" t="s">
        <v>124</v>
      </c>
      <c r="G39" s="28" t="s">
        <v>26</v>
      </c>
      <c r="H39" s="30"/>
      <c r="I39" s="30"/>
      <c r="J39" s="81" t="s">
        <v>27</v>
      </c>
      <c r="K39" s="23" t="s">
        <v>28</v>
      </c>
      <c r="L39" s="83">
        <f t="shared" si="1"/>
        <v>17332.52604779</v>
      </c>
      <c r="M39" s="100">
        <v>17332.52604779</v>
      </c>
      <c r="N39" s="84"/>
      <c r="O39" s="84"/>
      <c r="P39" s="84"/>
      <c r="Q39" s="30" t="s">
        <v>35</v>
      </c>
    </row>
    <row r="40" spans="1:17" s="5" customFormat="1" ht="63" customHeight="1">
      <c r="A40" s="30" t="s">
        <v>125</v>
      </c>
      <c r="B40" s="30" t="s">
        <v>126</v>
      </c>
      <c r="C40" s="66" t="s">
        <v>127</v>
      </c>
      <c r="D40" s="23" t="s">
        <v>83</v>
      </c>
      <c r="E40" s="67" t="s">
        <v>88</v>
      </c>
      <c r="F40" s="66" t="s">
        <v>128</v>
      </c>
      <c r="G40" s="30"/>
      <c r="H40" s="30"/>
      <c r="I40" s="28" t="s">
        <v>26</v>
      </c>
      <c r="J40" s="30" t="s">
        <v>90</v>
      </c>
      <c r="K40" s="23" t="s">
        <v>28</v>
      </c>
      <c r="L40" s="83">
        <f t="shared" si="1"/>
        <v>4500</v>
      </c>
      <c r="M40" s="100">
        <v>4500</v>
      </c>
      <c r="N40" s="84"/>
      <c r="O40" s="84"/>
      <c r="P40" s="84"/>
      <c r="Q40" s="30" t="s">
        <v>35</v>
      </c>
    </row>
    <row r="41" spans="1:17" s="5" customFormat="1" ht="39.75" customHeight="1">
      <c r="A41" s="30" t="s">
        <v>129</v>
      </c>
      <c r="B41" s="68" t="s">
        <v>130</v>
      </c>
      <c r="C41" s="66" t="s">
        <v>131</v>
      </c>
      <c r="D41" s="67" t="s">
        <v>35</v>
      </c>
      <c r="E41" s="67" t="s">
        <v>132</v>
      </c>
      <c r="F41" s="68" t="s">
        <v>133</v>
      </c>
      <c r="G41" s="30"/>
      <c r="H41" s="30"/>
      <c r="I41" s="28" t="s">
        <v>26</v>
      </c>
      <c r="J41" s="30" t="s">
        <v>90</v>
      </c>
      <c r="K41" s="23" t="s">
        <v>28</v>
      </c>
      <c r="L41" s="83">
        <f t="shared" si="1"/>
        <v>1253.67</v>
      </c>
      <c r="M41" s="102">
        <f>922.08+331.59</f>
        <v>1253.67</v>
      </c>
      <c r="N41" s="84"/>
      <c r="O41" s="84"/>
      <c r="P41" s="84"/>
      <c r="Q41" s="30" t="s">
        <v>35</v>
      </c>
    </row>
    <row r="42" spans="1:17" s="5" customFormat="1" ht="48" customHeight="1">
      <c r="A42" s="30" t="s">
        <v>134</v>
      </c>
      <c r="B42" s="69" t="s">
        <v>135</v>
      </c>
      <c r="C42" s="70" t="s">
        <v>136</v>
      </c>
      <c r="D42" s="23" t="s">
        <v>83</v>
      </c>
      <c r="E42" s="67" t="s">
        <v>137</v>
      </c>
      <c r="F42" s="70" t="s">
        <v>138</v>
      </c>
      <c r="G42" s="28"/>
      <c r="H42" s="28" t="s">
        <v>26</v>
      </c>
      <c r="I42" s="30"/>
      <c r="J42" s="81" t="s">
        <v>76</v>
      </c>
      <c r="K42" s="23" t="s">
        <v>28</v>
      </c>
      <c r="L42" s="83">
        <f t="shared" si="1"/>
        <v>419.61</v>
      </c>
      <c r="M42" s="100">
        <v>419.61</v>
      </c>
      <c r="N42" s="84"/>
      <c r="O42" s="84"/>
      <c r="P42" s="84"/>
      <c r="Q42" s="30" t="s">
        <v>83</v>
      </c>
    </row>
    <row r="43" spans="1:17" s="5" customFormat="1" ht="60" customHeight="1">
      <c r="A43" s="30" t="s">
        <v>139</v>
      </c>
      <c r="B43" s="71" t="s">
        <v>140</v>
      </c>
      <c r="C43" s="24" t="s">
        <v>141</v>
      </c>
      <c r="D43" s="23" t="s">
        <v>29</v>
      </c>
      <c r="E43" s="67" t="s">
        <v>54</v>
      </c>
      <c r="F43" s="24" t="s">
        <v>142</v>
      </c>
      <c r="G43" s="28" t="s">
        <v>26</v>
      </c>
      <c r="H43" s="30"/>
      <c r="I43" s="30"/>
      <c r="J43" s="81" t="s">
        <v>56</v>
      </c>
      <c r="K43" s="23" t="s">
        <v>28</v>
      </c>
      <c r="L43" s="83">
        <f t="shared" si="1"/>
        <v>948.8</v>
      </c>
      <c r="M43" s="100">
        <v>948.8</v>
      </c>
      <c r="N43" s="84"/>
      <c r="O43" s="84"/>
      <c r="P43" s="84"/>
      <c r="Q43" s="30" t="s">
        <v>35</v>
      </c>
    </row>
    <row r="44" spans="1:17" s="5" customFormat="1" ht="63.75" customHeight="1">
      <c r="A44" s="30" t="s">
        <v>143</v>
      </c>
      <c r="B44" s="72" t="s">
        <v>144</v>
      </c>
      <c r="C44" s="66" t="s">
        <v>145</v>
      </c>
      <c r="D44" s="67" t="s">
        <v>35</v>
      </c>
      <c r="E44" s="67" t="s">
        <v>146</v>
      </c>
      <c r="F44" s="72" t="s">
        <v>147</v>
      </c>
      <c r="G44" s="28" t="s">
        <v>26</v>
      </c>
      <c r="H44" s="30"/>
      <c r="I44" s="30"/>
      <c r="J44" s="81" t="s">
        <v>27</v>
      </c>
      <c r="K44" s="23" t="s">
        <v>84</v>
      </c>
      <c r="L44" s="73">
        <v>256</v>
      </c>
      <c r="M44" s="100"/>
      <c r="N44" s="73">
        <v>256</v>
      </c>
      <c r="O44" s="84"/>
      <c r="P44" s="84"/>
      <c r="Q44" s="30" t="s">
        <v>35</v>
      </c>
    </row>
    <row r="45" spans="1:17" s="5" customFormat="1" ht="48" customHeight="1">
      <c r="A45" s="30" t="s">
        <v>148</v>
      </c>
      <c r="B45" s="73" t="s">
        <v>149</v>
      </c>
      <c r="C45" s="73" t="s">
        <v>150</v>
      </c>
      <c r="D45" s="67" t="s">
        <v>151</v>
      </c>
      <c r="E45" s="67" t="s">
        <v>114</v>
      </c>
      <c r="F45" s="74" t="s">
        <v>152</v>
      </c>
      <c r="G45" s="30"/>
      <c r="H45" s="28" t="s">
        <v>26</v>
      </c>
      <c r="I45" s="30"/>
      <c r="J45" s="81" t="s">
        <v>76</v>
      </c>
      <c r="K45" s="23" t="s">
        <v>84</v>
      </c>
      <c r="L45" s="73">
        <v>350</v>
      </c>
      <c r="M45" s="100"/>
      <c r="N45" s="73">
        <v>350</v>
      </c>
      <c r="O45" s="84"/>
      <c r="P45" s="84"/>
      <c r="Q45" s="30" t="s">
        <v>35</v>
      </c>
    </row>
    <row r="46" spans="1:17" s="5" customFormat="1" ht="45.75" customHeight="1">
      <c r="A46" s="30" t="s">
        <v>153</v>
      </c>
      <c r="B46" s="73" t="s">
        <v>154</v>
      </c>
      <c r="C46" s="73" t="s">
        <v>155</v>
      </c>
      <c r="D46" s="67" t="s">
        <v>151</v>
      </c>
      <c r="E46" s="67" t="s">
        <v>81</v>
      </c>
      <c r="F46" s="74" t="s">
        <v>156</v>
      </c>
      <c r="G46" s="30"/>
      <c r="H46" s="28" t="s">
        <v>26</v>
      </c>
      <c r="I46" s="30"/>
      <c r="J46" s="81" t="s">
        <v>76</v>
      </c>
      <c r="K46" s="23" t="s">
        <v>84</v>
      </c>
      <c r="L46" s="103">
        <v>356.09</v>
      </c>
      <c r="M46" s="100"/>
      <c r="N46" s="103">
        <v>356.09</v>
      </c>
      <c r="O46" s="84"/>
      <c r="P46" s="84"/>
      <c r="Q46" s="30" t="s">
        <v>35</v>
      </c>
    </row>
    <row r="47" spans="1:17" s="5" customFormat="1" ht="42.75">
      <c r="A47" s="30" t="s">
        <v>157</v>
      </c>
      <c r="B47" s="73" t="s">
        <v>158</v>
      </c>
      <c r="C47" s="73" t="s">
        <v>159</v>
      </c>
      <c r="D47" s="67" t="s">
        <v>151</v>
      </c>
      <c r="E47" s="67" t="s">
        <v>160</v>
      </c>
      <c r="F47" s="75" t="s">
        <v>161</v>
      </c>
      <c r="G47" s="30"/>
      <c r="H47" s="28" t="s">
        <v>26</v>
      </c>
      <c r="I47" s="30"/>
      <c r="J47" s="81" t="s">
        <v>76</v>
      </c>
      <c r="K47" s="23" t="s">
        <v>84</v>
      </c>
      <c r="L47" s="104">
        <v>360</v>
      </c>
      <c r="M47" s="100"/>
      <c r="N47" s="104">
        <v>360</v>
      </c>
      <c r="O47" s="84"/>
      <c r="P47" s="84"/>
      <c r="Q47" s="30" t="s">
        <v>35</v>
      </c>
    </row>
    <row r="48" spans="1:17" s="5" customFormat="1" ht="85.5">
      <c r="A48" s="30" t="s">
        <v>162</v>
      </c>
      <c r="B48" s="73" t="s">
        <v>163</v>
      </c>
      <c r="C48" s="73" t="s">
        <v>164</v>
      </c>
      <c r="D48" s="67" t="s">
        <v>151</v>
      </c>
      <c r="E48" s="67" t="s">
        <v>165</v>
      </c>
      <c r="F48" s="74" t="s">
        <v>166</v>
      </c>
      <c r="G48" s="30"/>
      <c r="H48" s="28" t="s">
        <v>26</v>
      </c>
      <c r="I48" s="30"/>
      <c r="J48" s="30" t="s">
        <v>167</v>
      </c>
      <c r="K48" s="23" t="s">
        <v>84</v>
      </c>
      <c r="L48" s="103">
        <v>240</v>
      </c>
      <c r="M48" s="100"/>
      <c r="N48" s="103">
        <v>240</v>
      </c>
      <c r="O48" s="84"/>
      <c r="P48" s="84"/>
      <c r="Q48" s="30" t="s">
        <v>35</v>
      </c>
    </row>
    <row r="49" spans="1:17" ht="51.75" customHeight="1">
      <c r="A49" s="30" t="s">
        <v>168</v>
      </c>
      <c r="B49" s="71" t="s">
        <v>169</v>
      </c>
      <c r="C49" s="76" t="s">
        <v>43</v>
      </c>
      <c r="D49" s="67" t="s">
        <v>83</v>
      </c>
      <c r="E49" s="67" t="s">
        <v>170</v>
      </c>
      <c r="F49" s="24" t="s">
        <v>171</v>
      </c>
      <c r="G49" s="30"/>
      <c r="H49" s="30"/>
      <c r="I49" s="28" t="s">
        <v>26</v>
      </c>
      <c r="J49" s="30" t="s">
        <v>19</v>
      </c>
      <c r="K49" s="23" t="s">
        <v>28</v>
      </c>
      <c r="L49" s="102">
        <f>2550.3-78.3</f>
        <v>2472</v>
      </c>
      <c r="M49" s="102">
        <f>2550.3-78.3</f>
        <v>2472</v>
      </c>
      <c r="N49" s="84"/>
      <c r="O49" s="84"/>
      <c r="P49" s="84"/>
      <c r="Q49" s="30" t="s">
        <v>83</v>
      </c>
    </row>
    <row r="50" spans="1:17" ht="51.75" customHeight="1">
      <c r="A50" s="30" t="s">
        <v>172</v>
      </c>
      <c r="B50" s="71" t="s">
        <v>173</v>
      </c>
      <c r="C50" s="76" t="s">
        <v>43</v>
      </c>
      <c r="D50" s="67" t="s">
        <v>83</v>
      </c>
      <c r="E50" s="67" t="s">
        <v>174</v>
      </c>
      <c r="F50" s="24" t="s">
        <v>175</v>
      </c>
      <c r="G50" s="30"/>
      <c r="H50" s="30"/>
      <c r="I50" s="28" t="s">
        <v>26</v>
      </c>
      <c r="J50" s="30" t="s">
        <v>19</v>
      </c>
      <c r="K50" s="23" t="s">
        <v>28</v>
      </c>
      <c r="L50" s="102">
        <v>259.2</v>
      </c>
      <c r="M50" s="102">
        <v>259.2</v>
      </c>
      <c r="N50" s="84"/>
      <c r="O50" s="84"/>
      <c r="P50" s="84"/>
      <c r="Q50" s="30" t="s">
        <v>83</v>
      </c>
    </row>
  </sheetData>
  <sheetProtection/>
  <mergeCells count="82">
    <mergeCell ref="A1:Q1"/>
    <mergeCell ref="L2:P2"/>
    <mergeCell ref="A5:C5"/>
    <mergeCell ref="A2:A4"/>
    <mergeCell ref="A11:A13"/>
    <mergeCell ref="A16:A17"/>
    <mergeCell ref="A19:A20"/>
    <mergeCell ref="A22:A33"/>
    <mergeCell ref="A34:A35"/>
    <mergeCell ref="A36:A37"/>
    <mergeCell ref="B2:B4"/>
    <mergeCell ref="B11:B13"/>
    <mergeCell ref="B16:B17"/>
    <mergeCell ref="B19:B20"/>
    <mergeCell ref="B22:B33"/>
    <mergeCell ref="B34:B35"/>
    <mergeCell ref="B36:B37"/>
    <mergeCell ref="C2:C4"/>
    <mergeCell ref="C11:C13"/>
    <mergeCell ref="C16:C17"/>
    <mergeCell ref="C19:C20"/>
    <mergeCell ref="C22:C33"/>
    <mergeCell ref="C34:C35"/>
    <mergeCell ref="C36:C37"/>
    <mergeCell ref="D2:D4"/>
    <mergeCell ref="D11:D13"/>
    <mergeCell ref="D16:D17"/>
    <mergeCell ref="D19:D20"/>
    <mergeCell ref="D22:D33"/>
    <mergeCell ref="D34:D35"/>
    <mergeCell ref="D36:D37"/>
    <mergeCell ref="E2:E4"/>
    <mergeCell ref="E11:E13"/>
    <mergeCell ref="E16:E17"/>
    <mergeCell ref="E19:E20"/>
    <mergeCell ref="E22:E33"/>
    <mergeCell ref="E34:E35"/>
    <mergeCell ref="E36:E37"/>
    <mergeCell ref="F2:F4"/>
    <mergeCell ref="F11:F13"/>
    <mergeCell ref="F16:F17"/>
    <mergeCell ref="F19:F20"/>
    <mergeCell ref="F22:F33"/>
    <mergeCell ref="F34:F35"/>
    <mergeCell ref="F36:F37"/>
    <mergeCell ref="G11:G13"/>
    <mergeCell ref="G16:G17"/>
    <mergeCell ref="G22:G33"/>
    <mergeCell ref="G34:G35"/>
    <mergeCell ref="G36:G37"/>
    <mergeCell ref="H11:H13"/>
    <mergeCell ref="H16:H17"/>
    <mergeCell ref="H22:H33"/>
    <mergeCell ref="H34:H35"/>
    <mergeCell ref="H36:H37"/>
    <mergeCell ref="I11:I13"/>
    <mergeCell ref="I16:I17"/>
    <mergeCell ref="I22:I33"/>
    <mergeCell ref="I34:I35"/>
    <mergeCell ref="I36:I37"/>
    <mergeCell ref="J2:J4"/>
    <mergeCell ref="J11:J13"/>
    <mergeCell ref="J16:J17"/>
    <mergeCell ref="J19:J20"/>
    <mergeCell ref="J22:J33"/>
    <mergeCell ref="J34:J35"/>
    <mergeCell ref="J36:J37"/>
    <mergeCell ref="K2:K4"/>
    <mergeCell ref="L3:L4"/>
    <mergeCell ref="L11:L13"/>
    <mergeCell ref="L16:L17"/>
    <mergeCell ref="L19:L20"/>
    <mergeCell ref="L22:L33"/>
    <mergeCell ref="L34:L35"/>
    <mergeCell ref="L36:L37"/>
    <mergeCell ref="M3:M4"/>
    <mergeCell ref="N3:N4"/>
    <mergeCell ref="O3:O4"/>
    <mergeCell ref="P3:P4"/>
    <mergeCell ref="Q2:Q4"/>
    <mergeCell ref="Q22:Q33"/>
    <mergeCell ref="G2:I3"/>
  </mergeCells>
  <printOptions horizontalCentered="1"/>
  <pageMargins left="0.16" right="0.2" top="0.2" bottom="0.2" header="0.39" footer="0.39"/>
  <pageSetup fitToHeight="0"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ZFB</cp:lastModifiedBy>
  <dcterms:created xsi:type="dcterms:W3CDTF">2019-03-19T17:57:03Z</dcterms:created>
  <dcterms:modified xsi:type="dcterms:W3CDTF">2022-11-29T16:44:18Z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  <property fmtid="{D5CDD505-2E9C-101B-9397-08002B2CF9AE}" pid="5" name="I">
    <vt:lpwstr>B4D8E2B695F24179B56D63E5EC1C058D</vt:lpwstr>
  </property>
</Properties>
</file>