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tabRatio="568"/>
  </bookViews>
  <sheets>
    <sheet name="衔接项目库" sheetId="5" r:id="rId1"/>
  </sheets>
  <definedNames>
    <definedName name="_xlnm._FilterDatabase" localSheetId="0" hidden="1">衔接项目库!$A$5:$IR$42</definedName>
    <definedName name="_xlnm.Print_Titles" localSheetId="0">衔接项目库!$1:$4</definedName>
    <definedName name="_xlnm.Print_Area" localSheetId="0">衔接项目库!$A$1:$Z$42</definedName>
  </definedNames>
  <calcPr calcId="144525"/>
</workbook>
</file>

<file path=xl/sharedStrings.xml><?xml version="1.0" encoding="utf-8"?>
<sst xmlns="http://schemas.openxmlformats.org/spreadsheetml/2006/main" count="401" uniqueCount="257">
  <si>
    <t>伽师县2022年巩固拓展脱贫攻坚成果同乡村振兴有效衔接项目调整计划表</t>
  </si>
  <si>
    <t>序号</t>
  </si>
  <si>
    <t>项目库
编号</t>
  </si>
  <si>
    <t>项目名称</t>
  </si>
  <si>
    <t>项目类别</t>
  </si>
  <si>
    <t>建设
性质</t>
  </si>
  <si>
    <t>实施期限</t>
  </si>
  <si>
    <t>建设地点</t>
  </si>
  <si>
    <t>建设任务</t>
  </si>
  <si>
    <t>资金规模（万元）</t>
  </si>
  <si>
    <t>第一批资金分配情况</t>
  </si>
  <si>
    <t>资金来源（万元）</t>
  </si>
  <si>
    <t>受益
人口
（人）</t>
  </si>
  <si>
    <t>绩效目标</t>
  </si>
  <si>
    <t>利益联结机制</t>
  </si>
  <si>
    <t>责任单位</t>
  </si>
  <si>
    <t>责任人</t>
  </si>
  <si>
    <t>财政衔接资金</t>
  </si>
  <si>
    <t>涉农整合
资金</t>
  </si>
  <si>
    <t>地方政府一般债券资金</t>
  </si>
  <si>
    <t>地县资金</t>
  </si>
  <si>
    <t>其他资金（社会资金、帮扶资金等）</t>
  </si>
  <si>
    <t>小计</t>
  </si>
  <si>
    <t>巩固拓展和乡村振兴</t>
  </si>
  <si>
    <t>以工代赈</t>
  </si>
  <si>
    <t>少数民族发展</t>
  </si>
  <si>
    <t>欠发达国有农场</t>
  </si>
  <si>
    <t>欠发达国有林场</t>
  </si>
  <si>
    <t>欠发达国有牧场</t>
  </si>
  <si>
    <t>伽师县</t>
  </si>
  <si>
    <t>一</t>
  </si>
  <si>
    <t>产业增收</t>
  </si>
  <si>
    <t>2022-js001</t>
  </si>
  <si>
    <t>伽师县新梅加工厂附属配套工程建设项目</t>
  </si>
  <si>
    <t>新建</t>
  </si>
  <si>
    <t>2022.03-2022.09</t>
  </si>
  <si>
    <t>江巴孜乡色日克托克拉克（3）村</t>
  </si>
  <si>
    <t>对江巴孜乡色日克托克拉克（3）村新梅加工厂房进行附属配套工程建设，总投资1700万元。
建设内容：污水处理设施占地面积3600平方米，锅炉房492平方米，地上配电室及发电机房110平方米，消防水池及蓄水池850立方米，道路硬化及场地面积10850平方米，并配备水电气等附属设备。资产归10个村，（英买里乡4个村：阿亚格英买里村（11）村、巴什兰干（13）村、克孜勒巴依拉克(15)村、拉依力克(20)村，江巴孜乡克其克布鲁胡其（24）村，米夏乡其拉克（13）村，夏普吐勒镇喀赞库勒（14）村，和夏阿瓦提镇墩吕克（17）村，克孜勒苏乡阿克艾日克（23)村，铁日木乡恰央恰克提（9）村），每年资产收益分红6%。</t>
  </si>
  <si>
    <t>延伸伽师县林果产业链，增强林果深加工能力，提升林果价值，增加群众收入。</t>
  </si>
  <si>
    <t>扶持产业发展</t>
  </si>
  <si>
    <t>供销社</t>
  </si>
  <si>
    <t>朱仕军</t>
  </si>
  <si>
    <t>2022-js002</t>
  </si>
  <si>
    <t>伽师县2022年拱棚建设项目</t>
  </si>
  <si>
    <t>英买里乡阿亚格英买里（11）村，江巴孜乡开旦木加依（10）村，卧里托格拉克镇巴扎（28）村，克孜勒博依镇恰瓦拉（27）村，米夏乡其兰力克（8）村，夏普吐勒镇恰依拉（19）村，和夏阿瓦提镇欧吐热巴格恰（38）村，克孜勒苏乡古里巴什（18）村，古勒鲁克乡欧吐拉拜什塔木（24）村，玉代克力克乡乔拉克（10）村，铁日木乡阿亚格铁日木（5）村，巴仁镇巴仁（1）村。</t>
  </si>
  <si>
    <t>为大力发展设施农业，增强瓜菜供应能力，提高农民收入，建设连栋拱棚29座、规格:每栋11200平方米。补助标准：120万元/座，总投资3500万元。
英买里乡阿亚格英买里（11）村3座，江巴孜乡开旦木加依（10）村2座，卧里托格拉克镇巴扎（28）村3座，克孜勒博依镇恰瓦拉（27）村3座，米夏乡其兰力克（8）村2座，夏普吐勒镇恰依拉（19）村3座，和夏阿瓦提镇欧吐热巴格恰（38）村3座，克孜勒苏乡古里巴什（18）村2座，古勒鲁克乡欧吐拉拜什塔木（24）村2座，玉代克力克乡乔拉克（10）村2座，铁日木乡阿亚格铁日木（5）村2座，巴仁镇巴仁（1）村2座。</t>
  </si>
  <si>
    <t>建设设施蔬菜生产基地，增强秋冬季蔬菜供应能力。</t>
  </si>
  <si>
    <t>改善脱贫户生产生活条件</t>
  </si>
  <si>
    <t>农技中心</t>
  </si>
  <si>
    <t>梁思学</t>
  </si>
  <si>
    <t>2022-js003</t>
  </si>
  <si>
    <t>伽师县现代设施新梅产业园建设项目</t>
  </si>
  <si>
    <t>和夏阿瓦提镇克亚克勒克（28）村</t>
  </si>
  <si>
    <t>伽师县和夏阿瓦提镇克亚克勒克（28）村，建组装式深冬生产型日光温室300座，总建筑面积392400平方米，单栋面积1308平方米，地上1层，结构形式为单层轻型薄壁型钢结构，基础形式螺旋地桩；建设配套附属设施。（总建筑面积392400平方米，折合50米*9米标准棚872座），总投资17500万元.</t>
  </si>
  <si>
    <t>建设设施农作物生产基地，增强农作物反季节供应能力。</t>
  </si>
  <si>
    <t>2022-js006</t>
  </si>
  <si>
    <t>伽师县克孜勒博依生态综合整治工程（现代农业产业园）</t>
  </si>
  <si>
    <t>克孜勒博依镇坎迪尔勒克（19）村</t>
  </si>
  <si>
    <t>在克孜勒博依镇实施28924亩定植新梅杏李，28924亩土地平整及高效节水，完成3条田间渠17.63公里、水闸59座、15座沉砂池、田间道路31条66.88公里、排碱渠71.579公里、电路29.4公里等配套附属设施建设。总投资9300万元。</t>
  </si>
  <si>
    <t>发展林果产业，开展林果标准化种植管理示范，增加群众收入</t>
  </si>
  <si>
    <t>扶持脱贫户发展项目</t>
  </si>
  <si>
    <t>自然资源局</t>
  </si>
  <si>
    <t>黎万泽</t>
  </si>
  <si>
    <t>2022-js007</t>
  </si>
  <si>
    <t>伽师县林果防治药剂采购项目</t>
  </si>
  <si>
    <t>2021.11-2022.6</t>
  </si>
  <si>
    <t>各乡镇</t>
  </si>
  <si>
    <t xml:space="preserve">开展伽师县林果秋冬季防治工作，购置药剂：清园剂150吨，计900万元；树干涂白剂300吨，计490万元，合计为1390万元。                               </t>
  </si>
  <si>
    <t>开展林果秋冬季防治壮大林果产业发展，开展林果生产示范作用</t>
  </si>
  <si>
    <t>姜波</t>
  </si>
  <si>
    <t>2022-js008</t>
  </si>
  <si>
    <t>伽师县2022年林果接穗储备项目</t>
  </si>
  <si>
    <t>2021.11-2022.06</t>
  </si>
  <si>
    <t>一、1、英买里乡17个村：库木艾日克（1）村，阿亚格库木艾日克(2)村，墩艾日克（3）村，巴格托格拉克（4）村，墩迪瓦依（5）村，克皮乃克（6）村，阿亚格克皮乃克村(7)村，阿迪拉（8）村，吐孜鲁克（9）村，阿亚格英买里(11)村，卡吾力（12）村，巴什兰干（13）村，阿亚克兰干（14）村，兰帕（16）村，英阿瓦提（17）村，古再（18）村，拉依力克（20）村。
2、江巴孜乡7个村：色日克托格拉克（3）村；栏杆（4）村；萨热依塔木（5）村；科克库木（6）村；布鲁胡其（16）村、克其克布鲁胡其（24）村；琼江巴孜（25）村。
3、卧里托格拉克镇6个村：尤库日买里（11）村、帕尔其托格勒克（15）村、拜什托普（17）村、乌堂（20）村、阿亚格阿克达里亚（24）村、阿克吾斯塘（30）村。
4、克孜勒博依镇10个村：久维其（2）村、阿热买里（4）村、巴什英阿依马克（10）村、曲勒库勒（13）村、依提帕克（15）村、阿亚格乔拉克（17）村、巴什乔拉克（18）村、阿热克什拉克（21）村、喀热勒克（32）村、曲如其（33）村、。
5、米夏乡11个村：喀（2）村、托万塔尔夏（7）村、英塔木（10）村、尤库日塔尔夏（11）村、其拉克（13）村、英买里（14）村、托格日苏（15）村、吐格巴斯特（16）村、巴什英温（18）村、阿亚格英温（19）村、巴什欧依托格拉克（20）村。
6、夏普吐勒镇7个村：巴扎（1）村、巴依艾日克（13）村、托什坎拉（17）村、琼阿克艾日克（20）村、克其克阿克艾日克（21）村、库木墩（22）村、央艾日克（23）村、。
7、和夏阿瓦提镇9个村：吾斯塘博依（1）村、阿瓦提买里斯（6）村、英艾日克（7）村、巴依托喀依（9）村、巴什英买里（10）村、夏勒克（15）村、托马贝希（16）村、色满（22）村、尤古买希勒克（30）村。
8、克孜勒苏乡9个村：库木巴格（3）村、托喀依（4）村、巴什勒格勒德玛（5）村、古里巴什（18）村、巴格艾日克（22）村、阿克艾日克（23）村、温塔木（24）村、巴什温塔木（25）村、其兰巴格（32）村。
9、古勒鲁克乡6个村：阿勒喀库勒（10）村、尤库日拜什塔木（13）村、堂力其（18）村、库克塔里（19）村、阿克托喀依（20）村、阿亚格科克塔勒（25）村。
10、铁日木乡恰央恰克提（9）村。
11、巴仁镇2个村：琼巴格（4）村、阿热买里（5）村。
二、夏普吐勒镇托什坎拉村（17）村，央艾日克村（1村）23村，江巴孜乡玉吉米里克兰干村（4村），和夏阿瓦提乡吾斯塘博依村（1村），铁日木乡恰央恰克提村（9村），克孜勒博依乡阿热克什拉克村（21村），玉代克力克乡英艾日克（12）村</t>
  </si>
  <si>
    <t>1、11个乡镇86个村共采集新梅（杏李）接穗168.22万根，补助标准0.269元/根，开展伽师新梅（杏李）嫁接，确保伽师新梅（杏李）产业的良好发展。总资金45.26万元。
2、杏李采穗圃700亩：夏普吐勒镇托什坎拉村（17）村127.9亩，央艾日克村23村152.1亩，江巴孜乡玉吉米里克兰干村（4村）100亩，和夏阿瓦提乡吾斯塘博依村（1村）60亩，铁日木乡恰央恰克提村（9村）80亩，克孜勒博依乡阿热克什拉克村（21村）180亩，玉代克力克乡英艾日克（12）村石榴采穗圃100亩，开展林果嫁接。总规模800亩，每亩补助500元，投资40万元。</t>
  </si>
  <si>
    <t>开展伽师新梅（杏李）嫁接，确保伽师新梅（杏李）产业的良好发展</t>
  </si>
  <si>
    <t>2022-js010</t>
  </si>
  <si>
    <t>喀什地区现代农业（百万只良种肉羊）产业园-伽师县场扩建项目</t>
  </si>
  <si>
    <t>2022.01-2022.09</t>
  </si>
  <si>
    <t>喀什市阿克喀什乡墩艾日克（4）村</t>
  </si>
  <si>
    <t>在喀什市阿克喀什乡墩艾日克（4）村占地面积约60000平方米，新建扩建规模化养殖车间6栋，隔离观察规模化养殖车间1栋，建设面积14100平方米，以及相关配套设施和设备等，投资1500万元。资产归4个村所有，每年分红6%。</t>
  </si>
  <si>
    <t>开展良繁中心建设，确保畜牧业健康有序发展。</t>
  </si>
  <si>
    <t>畜牧局</t>
  </si>
  <si>
    <t>聂太府</t>
  </si>
  <si>
    <t>2022-js012</t>
  </si>
  <si>
    <t>伽师县畜禽饲草料加工厂建设项目</t>
  </si>
  <si>
    <t>扩建</t>
  </si>
  <si>
    <t>对江巴孜乡色日克托克拉克（3）村建设饲草料加工厂1座，包含车间厂房2511.8平方建设、库房4260平方建设、粉碎、制粒机、加工、包装设备采购及水电路附属设施配套等。延伸甜菜产业链，利用糖渣加工饲料。总投资5000万元，2022年投资930万元。
资产归3个乡10个村集体所有（1.江巴孜乡：开旦木加依（10）村、拍什塔克（20）村；2.夏普吐勒镇：巴扎(1)村、克买（11）村、巴依托卡依（18）村、央艾日克（23）村；3.和夏阿瓦提镇：塞克孜阿代木（3）村、喀热墩维（23）村、阔什托玛（27）村代尔亚博依（37）村），每年资产收益分红6%。</t>
  </si>
  <si>
    <t>解决畜牧业发展精饲料问题，推动畜牧业发展，增加脱贫户就业20人以上。</t>
  </si>
  <si>
    <t>畜牧局乡</t>
  </si>
  <si>
    <t>阿布力米提·牙生</t>
  </si>
  <si>
    <t>2022-js013</t>
  </si>
  <si>
    <t>喀什地区肉牛全产业链基地建设项目—伽师县场（一期）</t>
  </si>
  <si>
    <t>疏勒县艾尔木东乡阿拉力（2）村</t>
  </si>
  <si>
    <t xml:space="preserve"> 在疏勒县艾尔木东乡阿拉力（2）村，新建占地650亩饲养规模2万头牛的牛舍100000平方米，管理用房2200㎡，TMR中心青贮窖、饲草料棚以及附属设施建设，设备采购等。总投资：8000万元。资产归10个脱贫村所有，每年资产收益分红6%。</t>
  </si>
  <si>
    <t>增加村集体经济收入，规范牛养殖标准化。</t>
  </si>
  <si>
    <t>2022-js015</t>
  </si>
  <si>
    <t>喀什地区一市四县屠宰分割加工体系建设项目-伽师县项目</t>
  </si>
  <si>
    <t>2022.03-2022.07</t>
  </si>
  <si>
    <t>一市四县建设一座畜牧屠宰加工厂。建设内容待宰间、屠宰间、急宰间及附属设施，并购置畜禽屠宰设备、冷藏设施等，总投资1000万元。</t>
  </si>
  <si>
    <t>延伸伽师县畜牧业产业链，增强畜牧业深加工能力，提升牲畜价值，增加群众收入。</t>
  </si>
  <si>
    <t>2022-js016</t>
  </si>
  <si>
    <t>伽师县特色产业配套基础设施建设项目（以工代赈）</t>
  </si>
  <si>
    <t xml:space="preserve">1、卧里托格拉克镇帕尔其托格拉克（15）村，
2、克孜勒苏乡古里巴什（18）村，
3、和夏阿瓦提镇尤古买希勒克（30）村，
4、克孜勒博依镇坎迪尔勒克（19）村，
5.古勒鲁克乡阿克托卡依（20）村，
6、江巴孜乡托万尕勒（23）村、英买里乡阿亚克兰干（14）村，
7、夏普吐勒镇加依艾日克（4）村，其克阿克艾日克（21）村
8、米夏乡巴什欧依托格拉克（20）村、恰喀（2）村 
</t>
  </si>
  <si>
    <t>对7个乡镇8个村和一个文化旅游产业新建渠道25.035公里及配套建筑物；新建道路20.745公里；土地整治614亩，硬化道路20000平方米等。总体投资2783万元。
1、江巴孜乡托万尕勒（23）村、英买里乡阿亚克兰干（14村）防渗改建渠系7公里、道路1.5公里及配套建筑物，资金480万元。
2、卧里托格拉克镇帕尔其托格拉克（15）村计划修建防渗渠道4.78公里及配套建筑物，资金330万元。
3、米夏乡恰喀（2）村建设道路9.645公里，主要包括路基、路面桥涵及其附属设施建设，资金390万元。
4、夏普吐勒镇克其克阿克艾日克（21）村建设道路9.6公里，主要包括路基、路面桥涵及其附属设施建设，资金390万元。
5、和夏阿瓦提镇尤古买希勒克（30）村防渗改建渠系4.25公里及配套建筑物，资金283万元。
6、克孜勒苏乡古里巴什（18）村防渗改建渠系5.005公里及配套建筑物，资金300万元。
7、古勒鲁克乡阿克托卡依（20）村防渗改建渠系4公里及配套建筑物,土地整治614亩，资金280万元。
8、伽师县2022年文化旅游产业基础设施，旅游道路及场地硬化工程20000平方米，资金330万元。</t>
  </si>
  <si>
    <t>完善产业基础设施，壮大产业发展</t>
  </si>
  <si>
    <t>交通局、水利局、文游局、项目涉及乡镇</t>
  </si>
  <si>
    <t>刘新良，项目涉及乡镇书记、乡镇长</t>
  </si>
  <si>
    <t>2022-js017</t>
  </si>
  <si>
    <t>伽师县小额贷款贴息项目</t>
  </si>
  <si>
    <t>2022.03-2022.11</t>
  </si>
  <si>
    <t>伽师县13乡镇310个村</t>
  </si>
  <si>
    <t>全县小额信贷8494户脱贫户贴息，资金1300万元。</t>
  </si>
  <si>
    <t>扶持脱贫户发展产业</t>
  </si>
  <si>
    <t>财政局</t>
  </si>
  <si>
    <t>赵红</t>
  </si>
  <si>
    <t>2022-js005</t>
  </si>
  <si>
    <t>喀什地区伽师县肉类冷链物流设施建设项目</t>
  </si>
  <si>
    <t>2022.03-2022.10</t>
  </si>
  <si>
    <t>江巴孜乡色日克托克拉克（4）村</t>
  </si>
  <si>
    <t>新建仓容为2.5万吨，面积为40000立方米的冷冻库、气调保鲜库及配套附属设施设备等。</t>
  </si>
  <si>
    <t>提升伽师县肉类储存和销售能力，促进肉类产业链延伸，提高脱贫户收入</t>
  </si>
  <si>
    <t>商工局</t>
  </si>
  <si>
    <t>胡晓亮</t>
  </si>
  <si>
    <t>2022-js019</t>
  </si>
  <si>
    <t>伽师县2022年乡村振兴就业创业基地建设项目</t>
  </si>
  <si>
    <t>克孜勒博依镇先拜巴扎（1）村、克孜勒苏乡古里巴什（18）村、古勒鲁克乡阿勒喀库勒（10）村、西克尔镇库木库坦（28）村</t>
  </si>
  <si>
    <t>在4个乡镇集中连片建设乡村振兴就业创业基地，配套相应附属设施。资产归村集体所有，每个村补助资金100万，总资金4500万元。
1、克孜勒博依镇建设场地规划用地面积20962.76平方米、规划总建筑面积4477平方米，预算投资1200万元，资产归12个村：居维其（2）村、库木买里斯（3）村、英艾日克（8）村、巴格艾日克（9）村、曲勒库勒（13）村、坎迪尔勒克（19）村、色满（23）村、木努尔（25）村、恰瓦拉（27）村、铁热克博斯坦（28）村、阿容（29）村、博迪马勒（30）村。
2、克孜勒苏乡规划用地面积1411平方米（2.11亩），本次规划建筑面积1233平方米，预算投资400万元，资产归4个村：巴什栏杆（1）村、塔格艾日克（17）村、阿克艾日克（23）村、阿克托喀依（30）村。
3、古勒鲁克乡规划用地面积9237平方米（13.8亩），规划建筑面积4965平方米，预算投资1400万元，资产归14个村：巴什古勒鲁克（1）村、兰干（2）村、英巴格（5）村、阿克提坎（8）村、巴什阿勒克库勒(9）村，阿勒喀库勒（10）村、拜什塔木（12）村、科克塔勒（19）村、阿克托卡依（20）村、苏巴斯提（21）村、英买里（23）村、欧吐拉拜什塔木（24）村、阿亚格科克塔勒（25）、巴什阿恰勒（26）村、克孜力库木（27）村。
4、西克尔镇规划用地面积5131.4平方米（7.7亩），规划建筑面积3843平方米，预算投资1300万元，资产归13个村：原卧里托格拉克镇色日克托格拉克（6）村、托库勒（9）村、喀热古鲁克（10）村、夏普吐勒买里斯（12）村、苏坎阿斯特（13）村、托格拉（33）村、阔曲买贝希（34）村；原克孜勒苏乡多来提巴格（27）村、克日克塔木（29）村、古力巴格（31）村；原古勒鲁克乡喀让古鲁克（15）村、阿恰勒（17）村、库其木拜什（28）村。</t>
  </si>
  <si>
    <t>增加村集体收入，增加脱贫户创业就业215人</t>
  </si>
  <si>
    <t>带动就业</t>
  </si>
  <si>
    <t>穆永</t>
  </si>
  <si>
    <t>2022-js020</t>
  </si>
  <si>
    <t>伽师县乡镇小微产业园建设项目</t>
  </si>
  <si>
    <t>夏普吐勒镇巴扎（1）村、克孜勒苏乡央艾日克（12）村、古勒鲁克乡喀日木库木（11）村、玉代克力克乡巴扎（5）村</t>
  </si>
  <si>
    <t>在夏普吐勒镇巴扎（1）村、克孜勒苏乡央艾日克（12）村、古勒鲁克乡喀日木库木（11）村、玉代克力克乡巴扎（5）村新建以小微产业园厂房及水电路配套附属设施，总投资1336万元，资产归村集体所有，每年资产收益分红6%。
夏普吐勒镇巴扎（1）村乡镇小微产业园拟新建园区内上下水电、路等基础设施配套，预算160万元；
克孜勒苏乡央艾日克（12）村乡镇小微产业园拟新建园区内综合设备用房486平方米及室外附属等，预算398万元；
古勒鲁克乡喀日木库木（11）村乡镇小微产业园拟新建综合设备用房一座492.28平方米，配套建设室外附属设施，预算投资398万元；
玉代克力克乡巴扎（5）村乡镇小微产业园拟新建建材厂一座1000平方米，消防水池一座75平方米，并配套购置安装400kv变压器一个，预算投资380万元.</t>
  </si>
  <si>
    <t>扶持发展乡村产业园建设，促进群众就地就近就业，增加村集体经济收入</t>
  </si>
  <si>
    <t>2022-js028</t>
  </si>
  <si>
    <t>喀什地区伽师县综合物流园建设项目</t>
  </si>
  <si>
    <t>铁日木乡仓（8）村</t>
  </si>
  <si>
    <t>伽师县铁日木乡仓（8）村，总建筑面积17万平方米，主要建设物流中心、仓储用房、配送中心、信息化中心、汽车物流园区、农副产品综合中心、生活区，等相关附属配套设施。投资4000万元。</t>
  </si>
  <si>
    <t>提升综合物流产业能力，壮大产业集群，增加就业。</t>
  </si>
  <si>
    <t>2022-js022</t>
  </si>
  <si>
    <t>伽师瓜干加工厂附属配套项目</t>
  </si>
  <si>
    <t>卧里托格拉克镇销尔介乃克（18）村</t>
  </si>
  <si>
    <t>在卧里托格拉克镇销尔介乃克（18）村伽师瓜加工厂区购置2000kw变压器1台，配电间54平方，100吨污水处理设备1台及设备间90平方，等基础设施，投资256万元。</t>
  </si>
  <si>
    <t>延伸伽师瓜产业链，增强伽师瓜深加工能力，提升伽师瓜价值，增加群众收入。</t>
  </si>
  <si>
    <t>卧里托格拉克镇</t>
  </si>
  <si>
    <t>王新生</t>
  </si>
  <si>
    <t>2022-js039</t>
  </si>
  <si>
    <t>伽师县畜禽养殖小区附属配套建设项目</t>
  </si>
  <si>
    <t>和夏阿瓦提镇达西村</t>
  </si>
  <si>
    <t>在和夏阿瓦提镇达西村为养殖小区配套道路、水、电等附属设施建设，总投资398.5万元。</t>
  </si>
  <si>
    <t>开展畜禽养殖建设，确保牲畜业健康有序发展。</t>
  </si>
  <si>
    <t>惠学龙</t>
  </si>
  <si>
    <t>2022-js018</t>
  </si>
  <si>
    <t>伽师县一二三产融合特色产业小城镇建设（二期）</t>
  </si>
  <si>
    <t>英买里乡拉依力克（20）村</t>
  </si>
  <si>
    <t>在英买里乡拉依力克（20）村，新建新梅配送中心4686.02平方米，配套商业服务（大学生服务基地）2800平米；建设温室2个，新梅培训中心附属配套；建设硬化、室外管网、廊架、电力等配套附属设施。投资7500万元。</t>
  </si>
  <si>
    <t>促进一二三产业融合发展，增强产业市场竞争力，提升产品价值</t>
  </si>
  <si>
    <t>伽师县英买里乡人民政府</t>
  </si>
  <si>
    <t>罗俊</t>
  </si>
  <si>
    <t>二</t>
  </si>
  <si>
    <t>就业增收</t>
  </si>
  <si>
    <t>2022-js023</t>
  </si>
  <si>
    <t>喀什地区伽师工业园区标准厂房建设项目</t>
  </si>
  <si>
    <t>江巴孜乡色日克托克拉克（3）村建设3万平方米标准厂房及附属配套设施。总投资6000万元。</t>
  </si>
  <si>
    <t>发展产业，增加就业，提高群众收入</t>
  </si>
  <si>
    <t>工业园区</t>
  </si>
  <si>
    <t>张俊利</t>
  </si>
  <si>
    <t>2022-js024</t>
  </si>
  <si>
    <t>喀什地区伽师工业园区标准厂房（二期）建设项目</t>
  </si>
  <si>
    <t>改扩建</t>
  </si>
  <si>
    <t>江巴孜乡色日克托克拉克（3）村建设2万平米标准厂房及附属配套设施。总投资4000万元。</t>
  </si>
  <si>
    <t>2022-js025</t>
  </si>
  <si>
    <t>伽师县2022年乡村道路日常养护项目</t>
  </si>
  <si>
    <t>12个乡镇1254名护路员公益性岗位进行工资补助，每人每月1000元，计划资金1504.8万元。
英买里乡125人、江巴孜乡125人、卧里托格拉克镇151人、克孜勒博依镇119人、米夏乡89人、夏普吐勒镇83人、和夏阿瓦提镇149人、克孜勒苏乡134人、古勒鲁克乡140人、玉代克力克乡48人、巴仁镇56人、铁日木乡35人。</t>
  </si>
  <si>
    <t>带动1254户脱贫户增收1.2万元</t>
  </si>
  <si>
    <t>交通局</t>
  </si>
  <si>
    <t>刘新良</t>
  </si>
  <si>
    <t>2022-js026</t>
  </si>
  <si>
    <t>伽师县过渡性公益性岗位安置补助资金项目</t>
  </si>
  <si>
    <t>2022.03-2022.12</t>
  </si>
  <si>
    <t>伽师县各乡镇</t>
  </si>
  <si>
    <t>对伽师县12个乡镇320名过渡性脱贫户、监测户公益性岗位进行5个月安置补助资金，补助标准：1620元/人/月，总资金207.36万元。</t>
  </si>
  <si>
    <t>带动320名脱贫劳动力拓宽就业渠道，增加收入</t>
  </si>
  <si>
    <t>乡村振兴局</t>
  </si>
  <si>
    <t>宋昭才</t>
  </si>
  <si>
    <t>三</t>
  </si>
  <si>
    <t>乡村建设行动</t>
  </si>
  <si>
    <t>2022-js027</t>
  </si>
  <si>
    <t>伽师县2022年示范村建设项目</t>
  </si>
  <si>
    <t>1、英买里乡阿亚格英买里（11）村。
2、江巴孜乡克其克布鲁胡其（24）村。
3、卧里托格拉克镇销尔介乃克（18）村、拜什托普村（17）村。
4、克孜勒博依镇先拜巴扎（1）村、阿亚格乔拉克（17）村。
5、米夏乡江尕勒霍依拉（1）村、其拉克（13）村。
6、夏普吐勒镇巴扎(1)村、托什坎拉（17）村。
7、和夏阿瓦提镇托玛贝希（16）村、英艾日克（7）村。
8、克孜勒苏乡古里巴什（18）村、阿亚格勒格勒德玛（7）村。
9、古勒鲁克乡阿勒克库勒（10）村、喀日木库木（11）村。
10、玉代克力克乡巴扎（5）村。
11、铁日木乡阿亚格铁日木（5）村。
12、巴仁镇阿热买里（5）村。</t>
  </si>
  <si>
    <t>对12个乡镇19个示范村开展污水管线87.53公里、污水处理设施12个、化粪池5个；道路整治153713平方米、渠道防渗3.7公里、公共厕所8座、电子商务服务站等项目建设，总投资12500万元。
1、英买里乡阿亚格英买里（11）村。
2、江巴孜乡克其克布鲁胡其（24）村。
3、卧里托格拉克镇销尔介乃克（18）村、拜什托普村（17）村。
4、克孜勒博依镇先拜巴扎（1）村、阿亚格乔拉克（17）村。
5、米夏乡江尕勒霍依拉（1）村、其拉克（13）村。
6、夏普吐勒镇巴扎(1)村、托什坎拉（17）村。
7、和夏阿瓦提镇托玛贝希（16）村、英艾日克（7）村。
8、克孜勒苏乡古里巴什（18）村、阿亚格勒格勒德玛（7）村。
9、古勒鲁克乡阿勒克库勒（10）村、喀日木库木（11）村。
10、玉代克力克乡巴扎（5）村。
11、铁日木乡阿亚格铁日木（5）村。
12、巴仁镇阿热买里（5）村。</t>
  </si>
  <si>
    <t>完善乡村基础设施，提升乡村人居环境</t>
  </si>
  <si>
    <t>住建局</t>
  </si>
  <si>
    <t>冯武</t>
  </si>
  <si>
    <t>2022-js031</t>
  </si>
  <si>
    <t>伽师县英买里乡英买里村重点示范村建设项目</t>
  </si>
  <si>
    <t>英买里乡英买里村</t>
  </si>
  <si>
    <t>在英买里乡英买里村建设污水主管网9公里、支管网5公里、污水提升泵站1座、天然气管道9.112公里、道路整治7.66公里、购置垃圾压缩车1辆、电动回收垃圾车4辆、垃圾处理中转站1座、就业小市场、渠道6.5公里、等基础设施、公共服务能力提升等，总投资4035.52万元。</t>
  </si>
  <si>
    <t>全面开展村乡村振兴建设，打造产业兴旺、生态宜居、乡风文明、治理有效、生活富裕的新农村</t>
  </si>
  <si>
    <t>改善脱贫户生活条件</t>
  </si>
  <si>
    <t>英买里乡人民政府</t>
  </si>
  <si>
    <t>张杰</t>
  </si>
  <si>
    <t>2022-js032</t>
  </si>
  <si>
    <t>伽师县铁日木乡幸福村重点示范村建设项目</t>
  </si>
  <si>
    <t>铁日木乡幸福村</t>
  </si>
  <si>
    <t>在铁日木乡幸福村乡建设污水主管网6.5公里、支管网8.3公里、污水提升泵站1座、天然气管道6.6公里、道路整治7.7公里、购置垃圾压缩车1辆、垃圾桶30个、就业小市场及服务中心等基础设施、公共服务能力提升等，总投资3600万元。</t>
  </si>
  <si>
    <t>铁日木乡人民政府</t>
  </si>
  <si>
    <t>王礼向</t>
  </si>
  <si>
    <t>2022-js004</t>
  </si>
  <si>
    <t>伽师县铁日木乡斗渠防渗改造工程</t>
  </si>
  <si>
    <t>2022.11-2023.06</t>
  </si>
  <si>
    <t xml:space="preserve">铁日木乡阿亚格兰干（10）村
</t>
  </si>
  <si>
    <t>铁日木乡阿亚格兰干（10）村斗渠改造总长度为3.55km，配套渠系建筑物13座。流量0.8m³/s，总投资390万元。</t>
  </si>
  <si>
    <t>解决水资源供需矛盾，改善农田灌溉条件，促进农业增收增效。</t>
  </si>
  <si>
    <t>铁日木乡</t>
  </si>
  <si>
    <t>王礼项</t>
  </si>
  <si>
    <t>2022-js009</t>
  </si>
  <si>
    <t>伽师县英买里乡斗渠防渗改造工程</t>
  </si>
  <si>
    <t>英买里乡吐孜鲁克（9）村</t>
  </si>
  <si>
    <t>英买里乡吐孜鲁克（9）村斗渠改造总长度为4.5km，配套渠系建筑物23座。流量1m³/s，总投资390万元。</t>
  </si>
  <si>
    <t>英买里乡</t>
  </si>
  <si>
    <t>2022-js011</t>
  </si>
  <si>
    <t>伽师县和夏阿瓦提镇斗渠防渗改造工程</t>
  </si>
  <si>
    <t>和夏阿瓦提镇克亚格勒克（28）村</t>
  </si>
  <si>
    <t>和夏阿瓦提乡克亚格勒克（28）村斗渠改造总长度为4.2km，配套渠系建筑物6座。流量1m³/s，总投资390万元。</t>
  </si>
  <si>
    <t>和夏阿瓦提镇</t>
  </si>
  <si>
    <t>王江峰</t>
  </si>
  <si>
    <t>2022-js033</t>
  </si>
  <si>
    <t>伽师县夏普吐勒镇斗渠防渗改建项目</t>
  </si>
  <si>
    <t>夏普吐勒镇</t>
  </si>
  <si>
    <t>夏普吐勒镇渠系防渗改建125km及配套建筑物，总投资5500万元。</t>
  </si>
  <si>
    <t>水利局</t>
  </si>
  <si>
    <t>王军辉</t>
  </si>
  <si>
    <t>2022-js029</t>
  </si>
  <si>
    <t>伽师县西克尔库勒镇、铁日木乡、江巴孜乡村组道路建设项目</t>
  </si>
  <si>
    <t>西克尔库勒镇：西克尔村  
江巴孜乡：阿亚格仓村
铁日木乡：阿亚格铁日木村</t>
  </si>
  <si>
    <t>伽师县2022年西克尔库勒镇、铁日木乡、江巴孜乡村组道路建设项目：主要建设内容：路基、路面桥涵及附属设施，新建村组道路共5.7km，其中：新建西克尔库勒镇内部砂石道路3.4公里；新建铁日木乡阿亚格铁日木村沥青道路0.5公里；新建江巴孜乡阿亚格仓村砂石道路1.8公里。 路基宽度 7.0m/6.5m，路面宽6.5m/6m，路面结构为15cm沥青面层+15cm级配砂砾基层+35cm天然砂砾底基层 。总投资300万元。</t>
  </si>
  <si>
    <t>完善公共交通基础设施，保障群众出行道路安全。</t>
  </si>
  <si>
    <t>四</t>
  </si>
  <si>
    <t>巩固三保障成果</t>
  </si>
  <si>
    <t>2022-js036</t>
  </si>
  <si>
    <t>伽师县“雨露计划”职业教育补助项目</t>
  </si>
  <si>
    <t>13个乡镇307个村</t>
  </si>
  <si>
    <t>对疆内外在册就读中职、高职、技工学校伽师籍脱贫户学生家庭进行补助。补助人数8501人，每人补助3000元，总资金2550.3万元。</t>
  </si>
  <si>
    <t>支持脱贫户子女8501人参加中高职教育，阻断脱贫户返贫风险。</t>
  </si>
  <si>
    <t>扶持教育扶贫</t>
  </si>
  <si>
    <t>教育局</t>
  </si>
  <si>
    <t>外力·热合曼</t>
  </si>
  <si>
    <t>2022-js037</t>
  </si>
  <si>
    <t>伽师县2022年农村居民“煤改电”工程建设项目</t>
  </si>
  <si>
    <t xml:space="preserve">8个乡镇72个村
1、英买里乡9个村：阿亚克库木艾日克（2）村、墩艾日克（3）村、巴格托格拉克（4）村、墩迪瓦依（5）村、克皮乃克（6）村、卡吾力（12）村、巴什兰干（13）村、卡日央塔克（19）村、拉依力克（20）村。；
2、江巴孜乡8个村：科克库木（6）村、克孜勒吉依木（12）村、阿亚克仓（14）村、托万尕勒（23）村、克其克布鲁胡其（24）村、琼江巴孜（25）村、喀热喀什（26）村、仓（27）村。；
3、卧里托格拉克镇10个村：尤库日阔什库勒（2）村、乌吐拉阔什库勒（3）村、阿吉勒格里克（8）村、乌堂（20）村、巴什阿克代尔亚（22）村、喀尕买里斯（23）村、喀热尤勒滚（25）村、托盖欧勒迪（26）村、卧里托格拉克（29）村、英阔什库勒（36）村；
4、克孜勒博依镇9个村：久维其（2）村、英艾日克（8）村、巴什英阿依马克（10）村、吾斯塘博依（12）村、克孜勒巴依拉克（14）村、英买里（16）村、阿依丁（26）村、喀拉央塔克（31）村、科克通鲁克（34）村；
5、米夏乡9个村:琼库尔克什拉克（3）村、米夏（6）村、其兰力克（8）村、伊勒提孜霍依拉（9）村、英塔木（10）村、尤库日塔尔夏（11）村、英买里（14）村、托格日苏（15）村、阿亚格英温（19）村；
6、夏普吐勒镇9个村：加依艾日克（4）村、阿热夏普吐勒（7）村、提木（8）村、米里克（9）村、兰干（12）村、其纳艾日克（16）村、恰依拉（19）村、克其克阿克艾日克（21）村、红旗（24）村；
7、和夏阿瓦提镇12个村： 吾斯塘博依（1）村、伊那克克买（8）村、欧吐拉英买里（11）村、阿亚克英买里（13）村、夏合亚迪（14）村、夏勒克（15）村、托马贝希（16）村、
其日克（18）村、喀热墩维（23）村、依然（24）村、
喀热萨（25）村、巴格托格拉克（39）村；
8、克孜勒苏乡8个村:兰干买里斯（10）村、塔格艾日克（17）村、古里巴什（18）村、夏勒艾热克（21）村、多来提巴格（27）村、库木库坦（28）村、阿克托喀依（30）村、古力巴格（31）村；
</t>
  </si>
  <si>
    <t xml:space="preserve">8个乡镇72个村4224户（脱贫户3128户，三类户监测户1096户）开展煤改电建设，解决脱贫户冬季采暖问题，每户补助900元/户，资金380.16万元。
</t>
  </si>
  <si>
    <t>解决4222户冬季采暖，改善脱贫户生产生活条件</t>
  </si>
  <si>
    <t>发改委、住建局</t>
  </si>
  <si>
    <t>赵博、冯武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</si>
</sst>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0_);[Red]\(0.00\)"/>
    <numFmt numFmtId="178" formatCode="0.00_ "/>
  </numFmts>
  <fonts count="53">
    <font>
      <sz val="11"/>
      <color theme="1"/>
      <name val="宋体"/>
      <charset val="134"/>
      <scheme val="minor"/>
    </font>
    <font>
      <sz val="24"/>
      <name val="方正仿宋简体"/>
      <charset val="134"/>
    </font>
    <font>
      <b/>
      <sz val="16"/>
      <name val="方正仿宋简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方正仿宋简体"/>
      <charset val="134"/>
    </font>
    <font>
      <sz val="28"/>
      <name val="方正仿宋简体"/>
      <charset val="134"/>
    </font>
    <font>
      <sz val="14"/>
      <name val="方正仿宋简体"/>
      <charset val="134"/>
    </font>
    <font>
      <sz val="9"/>
      <name val="宋体"/>
      <charset val="134"/>
      <scheme val="minor"/>
    </font>
    <font>
      <sz val="18"/>
      <name val="方正仿宋简体"/>
      <charset val="134"/>
    </font>
    <font>
      <sz val="11"/>
      <name val="方正仿宋简体"/>
      <charset val="134"/>
    </font>
    <font>
      <sz val="36"/>
      <name val="方正小标宋_GBK"/>
      <charset val="134"/>
    </font>
    <font>
      <sz val="16"/>
      <name val="黑体"/>
      <charset val="134"/>
    </font>
    <font>
      <b/>
      <sz val="16"/>
      <name val="宋体"/>
      <charset val="134"/>
      <scheme val="minor"/>
    </font>
    <font>
      <sz val="20"/>
      <name val="宋体"/>
      <charset val="134"/>
      <scheme val="minor"/>
    </font>
    <font>
      <sz val="18"/>
      <name val="宋体"/>
      <charset val="134"/>
      <scheme val="minor"/>
    </font>
    <font>
      <sz val="14"/>
      <name val="宋体"/>
      <charset val="134"/>
      <scheme val="minor"/>
    </font>
    <font>
      <sz val="16"/>
      <color indexed="8"/>
      <name val="宋体"/>
      <charset val="134"/>
      <scheme val="minor"/>
    </font>
    <font>
      <sz val="18"/>
      <color theme="1"/>
      <name val="宋体"/>
      <charset val="134"/>
      <scheme val="minor"/>
    </font>
    <font>
      <sz val="24"/>
      <name val="宋体"/>
      <charset val="134"/>
      <scheme val="minor"/>
    </font>
    <font>
      <sz val="24"/>
      <name val="宋体"/>
      <charset val="134"/>
    </font>
    <font>
      <sz val="24"/>
      <color theme="1"/>
      <name val="宋体"/>
      <charset val="134"/>
      <scheme val="minor"/>
    </font>
    <font>
      <sz val="22"/>
      <name val="宋体"/>
      <charset val="134"/>
      <scheme val="minor"/>
    </font>
    <font>
      <sz val="26"/>
      <name val="宋体"/>
      <charset val="134"/>
      <scheme val="minor"/>
    </font>
    <font>
      <sz val="22"/>
      <color theme="1"/>
      <name val="宋体"/>
      <charset val="134"/>
      <scheme val="minor"/>
    </font>
    <font>
      <sz val="15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6"/>
      <name val="方正仿宋简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6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4" fillId="0" borderId="0"/>
    <xf numFmtId="0" fontId="4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0" fillId="0" borderId="0">
      <alignment vertical="center"/>
    </xf>
    <xf numFmtId="0" fontId="35" fillId="2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11" borderId="10" applyNumberFormat="0" applyAlignment="0" applyProtection="0">
      <alignment vertical="center"/>
    </xf>
    <xf numFmtId="0" fontId="39" fillId="11" borderId="12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33" fillId="0" borderId="0">
      <protection locked="0"/>
    </xf>
    <xf numFmtId="0" fontId="45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4" fillId="0" borderId="0"/>
    <xf numFmtId="0" fontId="35" fillId="9" borderId="0" applyNumberFormat="0" applyBorder="0" applyAlignment="0" applyProtection="0">
      <alignment vertical="center"/>
    </xf>
    <xf numFmtId="0" fontId="34" fillId="0" borderId="0"/>
    <xf numFmtId="0" fontId="35" fillId="1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4" fillId="0" borderId="0"/>
    <xf numFmtId="0" fontId="35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0" borderId="0"/>
    <xf numFmtId="0" fontId="35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5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8" fontId="23" fillId="0" borderId="1" xfId="0" applyNumberFormat="1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8" fontId="2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2" fillId="0" borderId="1" xfId="36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9" fillId="0" borderId="0" xfId="0" applyFont="1" applyFill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20年财政预算内" xfId="5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_自治区下达塔城2007年财政扶贫资金项目下达计划表－1048万元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Excel Built-in Normal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2020年财政预算内_1" xfId="44"/>
    <cellStyle name="强调文字颜色 3" xfId="45" builtinId="37"/>
    <cellStyle name="常规_2020年财政预算内_2" xfId="46"/>
    <cellStyle name="强调文字颜色 4" xfId="47" builtinId="41"/>
    <cellStyle name="20% - 强调文字颜色 4" xfId="48" builtinId="42"/>
    <cellStyle name="40% - 强调文字颜色 4" xfId="49" builtinId="43"/>
    <cellStyle name="常规_2020年财政预算内_3" xfId="50"/>
    <cellStyle name="强调文字颜色 5" xfId="51" builtinId="45"/>
    <cellStyle name="40% - 强调文字颜色 5" xfId="52" builtinId="47"/>
    <cellStyle name="60% - 强调文字颜色 5" xfId="53" builtinId="48"/>
    <cellStyle name="常规_2020年财政预算内_4" xfId="54"/>
    <cellStyle name="强调文字颜色 6" xfId="55" builtinId="49"/>
    <cellStyle name="40% - 强调文字颜色 6" xfId="56" builtinId="51"/>
    <cellStyle name="60% - 强调文字颜色 6" xfId="57" builtinId="52"/>
    <cellStyle name="常规_sheet1" xfId="58"/>
    <cellStyle name="常规 2" xfId="59"/>
    <cellStyle name="常规_2020年财政预算内_5" xfId="60"/>
  </cellStyles>
  <tableStyles count="0" defaultTableStyle="TableStyleMedium2" defaultPivotStyle="PivotStyleLight16"/>
  <colors>
    <mruColors>
      <color rgb="00D9D9D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42"/>
  <sheetViews>
    <sheetView tabSelected="1" view="pageBreakPreview" zoomScale="40" zoomScaleNormal="40" zoomScaleSheetLayoutView="40" workbookViewId="0">
      <pane ySplit="5" topLeftCell="A6" activePane="bottomLeft" state="frozen"/>
      <selection/>
      <selection pane="bottomLeft" activeCell="N20" sqref="N20"/>
    </sheetView>
  </sheetViews>
  <sheetFormatPr defaultColWidth="9" defaultRowHeight="35.25"/>
  <cols>
    <col min="1" max="1" width="5.625" style="9" customWidth="1"/>
    <col min="2" max="2" width="9.31666666666667" style="10" customWidth="1"/>
    <col min="3" max="3" width="18.625" style="11" customWidth="1"/>
    <col min="4" max="4" width="7.26666666666667" style="12" customWidth="1"/>
    <col min="5" max="5" width="7.26666666666667" style="10" customWidth="1"/>
    <col min="6" max="6" width="13.75" style="13" customWidth="1"/>
    <col min="7" max="7" width="67.4916666666667" style="10" customWidth="1"/>
    <col min="8" max="8" width="85.625" style="11" customWidth="1"/>
    <col min="9" max="9" width="13.6333333333333" style="14" customWidth="1"/>
    <col min="10" max="10" width="13.6333333333333" style="14" hidden="1" customWidth="1"/>
    <col min="11" max="11" width="17.1916666666667" style="15" customWidth="1"/>
    <col min="12" max="12" width="11.8166666666667" style="15" customWidth="1"/>
    <col min="13" max="14" width="10" style="15" customWidth="1"/>
    <col min="15" max="17" width="7.725" style="15" customWidth="1"/>
    <col min="18" max="18" width="12.2666666666667" style="16" customWidth="1"/>
    <col min="19" max="19" width="11.5" style="16" customWidth="1"/>
    <col min="20" max="20" width="8.85833333333333" style="16" customWidth="1"/>
    <col min="21" max="21" width="10.9083333333333" style="15" customWidth="1"/>
    <col min="22" max="22" width="9.75" style="17" customWidth="1"/>
    <col min="23" max="23" width="17.2666666666667" style="18" customWidth="1"/>
    <col min="24" max="24" width="11.5916666666667" style="10" customWidth="1"/>
    <col min="25" max="25" width="11.3583333333333" style="13" customWidth="1"/>
    <col min="26" max="26" width="15.9333333333333" style="19" customWidth="1"/>
    <col min="27" max="28" width="9" style="18"/>
    <col min="29" max="29" width="9.875" style="18"/>
    <col min="30" max="241" width="9" style="18"/>
    <col min="242" max="16384" width="9" style="20"/>
  </cols>
  <sheetData>
    <row r="1" s="1" customFormat="1" ht="50" customHeight="1" spans="1:246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06"/>
      <c r="II1" s="106"/>
      <c r="IJ1" s="20"/>
      <c r="IK1" s="20"/>
      <c r="IL1" s="20"/>
    </row>
    <row r="2" s="2" customFormat="1" ht="30" customHeight="1" spans="1:25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74" t="s">
        <v>9</v>
      </c>
      <c r="J2" s="74" t="s">
        <v>10</v>
      </c>
      <c r="K2" s="75" t="s">
        <v>11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 t="s">
        <v>12</v>
      </c>
      <c r="W2" s="22" t="s">
        <v>13</v>
      </c>
      <c r="X2" s="22" t="s">
        <v>14</v>
      </c>
      <c r="Y2" s="22" t="s">
        <v>15</v>
      </c>
      <c r="Z2" s="22" t="s">
        <v>16</v>
      </c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9"/>
    </row>
    <row r="3" s="2" customFormat="1" ht="30" customHeight="1" spans="1:252">
      <c r="A3" s="22"/>
      <c r="B3" s="22"/>
      <c r="C3" s="22"/>
      <c r="D3" s="22"/>
      <c r="E3" s="22"/>
      <c r="F3" s="22"/>
      <c r="G3" s="22"/>
      <c r="H3" s="22"/>
      <c r="I3" s="74"/>
      <c r="J3" s="74"/>
      <c r="K3" s="76" t="s">
        <v>17</v>
      </c>
      <c r="L3" s="76"/>
      <c r="M3" s="76"/>
      <c r="N3" s="76"/>
      <c r="O3" s="76"/>
      <c r="P3" s="76"/>
      <c r="Q3" s="75"/>
      <c r="R3" s="80" t="s">
        <v>18</v>
      </c>
      <c r="S3" s="80" t="s">
        <v>19</v>
      </c>
      <c r="T3" s="80" t="s">
        <v>20</v>
      </c>
      <c r="U3" s="80" t="s">
        <v>21</v>
      </c>
      <c r="V3" s="22"/>
      <c r="W3" s="22"/>
      <c r="X3" s="22"/>
      <c r="Y3" s="22"/>
      <c r="Z3" s="22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9"/>
    </row>
    <row r="4" s="2" customFormat="1" ht="100" customHeight="1" spans="1:252">
      <c r="A4" s="22"/>
      <c r="B4" s="22"/>
      <c r="C4" s="22"/>
      <c r="D4" s="22"/>
      <c r="E4" s="22"/>
      <c r="F4" s="22"/>
      <c r="G4" s="22"/>
      <c r="H4" s="22"/>
      <c r="I4" s="74"/>
      <c r="J4" s="74"/>
      <c r="K4" s="75" t="s">
        <v>22</v>
      </c>
      <c r="L4" s="22" t="s">
        <v>23</v>
      </c>
      <c r="M4" s="22" t="s">
        <v>24</v>
      </c>
      <c r="N4" s="22" t="s">
        <v>25</v>
      </c>
      <c r="O4" s="22" t="s">
        <v>26</v>
      </c>
      <c r="P4" s="22" t="s">
        <v>27</v>
      </c>
      <c r="Q4" s="22" t="s">
        <v>28</v>
      </c>
      <c r="R4" s="81"/>
      <c r="S4" s="81"/>
      <c r="T4" s="81"/>
      <c r="U4" s="81"/>
      <c r="V4" s="22"/>
      <c r="W4" s="22"/>
      <c r="X4" s="22"/>
      <c r="Y4" s="22"/>
      <c r="Z4" s="22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9"/>
    </row>
    <row r="5" s="2" customFormat="1" ht="30" customHeight="1" spans="1:251">
      <c r="A5" s="23"/>
      <c r="B5" s="24"/>
      <c r="C5" s="25" t="s">
        <v>29</v>
      </c>
      <c r="D5" s="26"/>
      <c r="E5" s="24"/>
      <c r="F5" s="24"/>
      <c r="G5" s="24"/>
      <c r="H5" s="24"/>
      <c r="I5" s="77">
        <f>I6+I26+I31+I40</f>
        <v>108878.74</v>
      </c>
      <c r="J5" s="77">
        <f t="shared" ref="J5:U5" si="0">J6+J26+J31+J40</f>
        <v>42377.3</v>
      </c>
      <c r="K5" s="77">
        <f t="shared" si="0"/>
        <v>63370.33</v>
      </c>
      <c r="L5" s="77">
        <f t="shared" si="0"/>
        <v>59008.33</v>
      </c>
      <c r="M5" s="77">
        <f t="shared" si="0"/>
        <v>2783</v>
      </c>
      <c r="N5" s="77">
        <f t="shared" si="0"/>
        <v>1579</v>
      </c>
      <c r="O5" s="77">
        <f t="shared" si="0"/>
        <v>0</v>
      </c>
      <c r="P5" s="77">
        <f t="shared" si="0"/>
        <v>0</v>
      </c>
      <c r="Q5" s="77">
        <f t="shared" si="0"/>
        <v>0</v>
      </c>
      <c r="R5" s="77">
        <f t="shared" si="0"/>
        <v>2500</v>
      </c>
      <c r="S5" s="77">
        <f t="shared" si="0"/>
        <v>35000</v>
      </c>
      <c r="T5" s="77">
        <f t="shared" si="0"/>
        <v>262.5</v>
      </c>
      <c r="U5" s="77">
        <f t="shared" si="0"/>
        <v>7745.91</v>
      </c>
      <c r="V5" s="77"/>
      <c r="W5" s="77"/>
      <c r="X5" s="77"/>
      <c r="Y5" s="94"/>
      <c r="Z5" s="94"/>
      <c r="IH5" s="107"/>
      <c r="II5" s="107"/>
      <c r="IJ5" s="107"/>
      <c r="IK5" s="107"/>
      <c r="IL5" s="107"/>
      <c r="IM5" s="107"/>
      <c r="IN5" s="107"/>
      <c r="IO5" s="107"/>
      <c r="IP5" s="107"/>
      <c r="IQ5" s="107"/>
    </row>
    <row r="6" s="3" customFormat="1" ht="30" customHeight="1" spans="1:252">
      <c r="A6" s="23" t="s">
        <v>30</v>
      </c>
      <c r="B6" s="25"/>
      <c r="C6" s="25" t="s">
        <v>31</v>
      </c>
      <c r="D6" s="26"/>
      <c r="E6" s="25"/>
      <c r="F6" s="25"/>
      <c r="G6" s="24"/>
      <c r="H6" s="24"/>
      <c r="I6" s="77">
        <f>SUM(I7:I25)</f>
        <v>67578.76</v>
      </c>
      <c r="J6" s="77">
        <f t="shared" ref="J6:U6" si="1">SUM(J7:J25)</f>
        <v>30149.26</v>
      </c>
      <c r="K6" s="77">
        <f t="shared" si="1"/>
        <v>48416.26</v>
      </c>
      <c r="L6" s="77">
        <f t="shared" si="1"/>
        <v>44054.26</v>
      </c>
      <c r="M6" s="77">
        <f t="shared" si="1"/>
        <v>2783</v>
      </c>
      <c r="N6" s="77">
        <f t="shared" si="1"/>
        <v>1579</v>
      </c>
      <c r="O6" s="77">
        <f t="shared" si="1"/>
        <v>0</v>
      </c>
      <c r="P6" s="77">
        <f t="shared" si="1"/>
        <v>0</v>
      </c>
      <c r="Q6" s="77">
        <f t="shared" si="1"/>
        <v>0</v>
      </c>
      <c r="R6" s="77">
        <f t="shared" si="1"/>
        <v>0</v>
      </c>
      <c r="S6" s="77">
        <f t="shared" si="1"/>
        <v>18000</v>
      </c>
      <c r="T6" s="77">
        <f t="shared" si="1"/>
        <v>262.5</v>
      </c>
      <c r="U6" s="77">
        <f t="shared" si="1"/>
        <v>900</v>
      </c>
      <c r="V6" s="77"/>
      <c r="W6" s="77"/>
      <c r="X6" s="77"/>
      <c r="Y6" s="94"/>
      <c r="Z6" s="94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</row>
    <row r="7" s="4" customFormat="1" ht="219" customHeight="1" spans="1:252">
      <c r="A7" s="27">
        <v>1</v>
      </c>
      <c r="B7" s="28" t="s">
        <v>32</v>
      </c>
      <c r="C7" s="29" t="s">
        <v>33</v>
      </c>
      <c r="D7" s="28" t="s">
        <v>31</v>
      </c>
      <c r="E7" s="30" t="s">
        <v>34</v>
      </c>
      <c r="F7" s="29" t="s">
        <v>35</v>
      </c>
      <c r="G7" s="31" t="s">
        <v>36</v>
      </c>
      <c r="H7" s="31" t="s">
        <v>37</v>
      </c>
      <c r="I7" s="78">
        <f t="shared" ref="I7:I15" si="2">K7+R7+S7+T7+U7</f>
        <v>1700</v>
      </c>
      <c r="J7" s="78">
        <v>4000</v>
      </c>
      <c r="K7" s="78">
        <f>L7+M7+N7+O7+P7+Q7</f>
        <v>1700</v>
      </c>
      <c r="L7" s="79">
        <v>1700</v>
      </c>
      <c r="M7" s="30"/>
      <c r="N7" s="30"/>
      <c r="O7" s="30"/>
      <c r="P7" s="30"/>
      <c r="Q7" s="30"/>
      <c r="R7" s="82"/>
      <c r="S7" s="82"/>
      <c r="T7" s="82"/>
      <c r="U7" s="27"/>
      <c r="V7" s="83">
        <v>4000</v>
      </c>
      <c r="W7" s="29" t="s">
        <v>38</v>
      </c>
      <c r="X7" s="29" t="s">
        <v>39</v>
      </c>
      <c r="Y7" s="29" t="s">
        <v>40</v>
      </c>
      <c r="Z7" s="29" t="s">
        <v>41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</row>
    <row r="8" s="5" customFormat="1" ht="262" customHeight="1" spans="1:252">
      <c r="A8" s="27">
        <v>2</v>
      </c>
      <c r="B8" s="28" t="s">
        <v>42</v>
      </c>
      <c r="C8" s="32" t="s">
        <v>43</v>
      </c>
      <c r="D8" s="28" t="s">
        <v>31</v>
      </c>
      <c r="E8" s="29" t="s">
        <v>34</v>
      </c>
      <c r="F8" s="29" t="s">
        <v>35</v>
      </c>
      <c r="G8" s="31" t="s">
        <v>44</v>
      </c>
      <c r="H8" s="33" t="s">
        <v>45</v>
      </c>
      <c r="I8" s="78">
        <f t="shared" si="2"/>
        <v>3500</v>
      </c>
      <c r="J8" s="78">
        <v>3500</v>
      </c>
      <c r="K8" s="78">
        <f>L8+M8+N8+O8+P8+Q8</f>
        <v>3500</v>
      </c>
      <c r="L8" s="29">
        <v>3500</v>
      </c>
      <c r="M8" s="30"/>
      <c r="N8" s="30"/>
      <c r="O8" s="30"/>
      <c r="P8" s="30"/>
      <c r="Q8" s="30"/>
      <c r="R8" s="34"/>
      <c r="S8" s="34"/>
      <c r="T8" s="34"/>
      <c r="U8" s="29"/>
      <c r="V8" s="83">
        <v>3500</v>
      </c>
      <c r="W8" s="29" t="s">
        <v>46</v>
      </c>
      <c r="X8" s="28" t="s">
        <v>47</v>
      </c>
      <c r="Y8" s="29" t="s">
        <v>48</v>
      </c>
      <c r="Z8" s="29" t="s">
        <v>49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</row>
    <row r="9" s="5" customFormat="1" ht="178" customHeight="1" spans="1:252">
      <c r="A9" s="27">
        <v>3</v>
      </c>
      <c r="B9" s="28" t="s">
        <v>50</v>
      </c>
      <c r="C9" s="32" t="s">
        <v>51</v>
      </c>
      <c r="D9" s="28" t="s">
        <v>31</v>
      </c>
      <c r="E9" s="29" t="s">
        <v>34</v>
      </c>
      <c r="F9" s="28" t="s">
        <v>35</v>
      </c>
      <c r="G9" s="31" t="s">
        <v>52</v>
      </c>
      <c r="H9" s="32" t="s">
        <v>53</v>
      </c>
      <c r="I9" s="78">
        <f t="shared" si="2"/>
        <v>17500</v>
      </c>
      <c r="J9" s="78"/>
      <c r="K9" s="78">
        <f>L9+M9+N9+O9+P9+Q9</f>
        <v>17500</v>
      </c>
      <c r="L9" s="29">
        <v>17500</v>
      </c>
      <c r="M9" s="30"/>
      <c r="N9" s="30"/>
      <c r="O9" s="30"/>
      <c r="P9" s="30"/>
      <c r="Q9" s="30"/>
      <c r="R9" s="34"/>
      <c r="S9" s="34"/>
      <c r="T9" s="34"/>
      <c r="U9" s="29"/>
      <c r="V9" s="83">
        <v>35000</v>
      </c>
      <c r="W9" s="29" t="s">
        <v>54</v>
      </c>
      <c r="X9" s="28" t="s">
        <v>47</v>
      </c>
      <c r="Y9" s="29" t="s">
        <v>48</v>
      </c>
      <c r="Z9" s="29" t="s">
        <v>49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</row>
    <row r="10" s="3" customFormat="1" ht="204" customHeight="1" spans="1:252">
      <c r="A10" s="27">
        <v>4</v>
      </c>
      <c r="B10" s="28" t="s">
        <v>55</v>
      </c>
      <c r="C10" s="31" t="s">
        <v>56</v>
      </c>
      <c r="D10" s="31" t="s">
        <v>31</v>
      </c>
      <c r="E10" s="31" t="s">
        <v>34</v>
      </c>
      <c r="F10" s="29" t="s">
        <v>35</v>
      </c>
      <c r="G10" s="31" t="s">
        <v>57</v>
      </c>
      <c r="H10" s="31" t="s">
        <v>58</v>
      </c>
      <c r="I10" s="78">
        <f t="shared" si="2"/>
        <v>9300</v>
      </c>
      <c r="J10" s="78">
        <v>4300</v>
      </c>
      <c r="K10" s="29">
        <f>L10</f>
        <v>1300</v>
      </c>
      <c r="L10" s="29">
        <v>1300</v>
      </c>
      <c r="M10" s="29"/>
      <c r="N10" s="31"/>
      <c r="O10" s="31"/>
      <c r="P10" s="31"/>
      <c r="Q10" s="31"/>
      <c r="R10" s="31"/>
      <c r="S10" s="31">
        <v>8000</v>
      </c>
      <c r="T10" s="31"/>
      <c r="U10" s="29"/>
      <c r="V10" s="31">
        <v>20057</v>
      </c>
      <c r="W10" s="31" t="s">
        <v>59</v>
      </c>
      <c r="X10" s="31" t="s">
        <v>60</v>
      </c>
      <c r="Y10" s="31" t="s">
        <v>61</v>
      </c>
      <c r="Z10" s="31" t="s">
        <v>62</v>
      </c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</row>
    <row r="11" s="3" customFormat="1" ht="101.25" spans="1:252">
      <c r="A11" s="27">
        <v>5</v>
      </c>
      <c r="B11" s="28" t="s">
        <v>63</v>
      </c>
      <c r="C11" s="29" t="s">
        <v>64</v>
      </c>
      <c r="D11" s="28" t="s">
        <v>31</v>
      </c>
      <c r="E11" s="29" t="s">
        <v>34</v>
      </c>
      <c r="F11" s="28" t="s">
        <v>65</v>
      </c>
      <c r="G11" s="31" t="s">
        <v>66</v>
      </c>
      <c r="H11" s="34" t="s">
        <v>67</v>
      </c>
      <c r="I11" s="78">
        <f t="shared" si="2"/>
        <v>1390</v>
      </c>
      <c r="J11" s="78">
        <v>1390</v>
      </c>
      <c r="K11" s="78">
        <f>L11+M11+N11+O11+P11+Q11</f>
        <v>1390</v>
      </c>
      <c r="L11" s="78">
        <v>1390</v>
      </c>
      <c r="M11" s="34"/>
      <c r="N11" s="34"/>
      <c r="O11" s="34"/>
      <c r="P11" s="34"/>
      <c r="Q11" s="34"/>
      <c r="R11" s="82"/>
      <c r="S11" s="82"/>
      <c r="T11" s="82"/>
      <c r="U11" s="27"/>
      <c r="V11" s="83">
        <v>78711</v>
      </c>
      <c r="W11" s="28" t="s">
        <v>68</v>
      </c>
      <c r="X11" s="84" t="s">
        <v>60</v>
      </c>
      <c r="Y11" s="29" t="s">
        <v>61</v>
      </c>
      <c r="Z11" s="31" t="s">
        <v>69</v>
      </c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</row>
    <row r="12" s="3" customFormat="1" ht="206" customHeight="1" spans="1:252">
      <c r="A12" s="27">
        <v>6</v>
      </c>
      <c r="B12" s="28" t="s">
        <v>70</v>
      </c>
      <c r="C12" s="29" t="s">
        <v>71</v>
      </c>
      <c r="D12" s="28" t="s">
        <v>31</v>
      </c>
      <c r="E12" s="29" t="s">
        <v>34</v>
      </c>
      <c r="F12" s="28" t="s">
        <v>72</v>
      </c>
      <c r="G12" s="35" t="s">
        <v>73</v>
      </c>
      <c r="H12" s="31" t="s">
        <v>74</v>
      </c>
      <c r="I12" s="78">
        <f t="shared" si="2"/>
        <v>85.26</v>
      </c>
      <c r="J12" s="78">
        <v>85.26</v>
      </c>
      <c r="K12" s="78">
        <f>L12+M12+N12+O12+P12+Q12</f>
        <v>85.26</v>
      </c>
      <c r="L12" s="78">
        <v>85.26</v>
      </c>
      <c r="M12" s="34"/>
      <c r="N12" s="34"/>
      <c r="O12" s="34"/>
      <c r="P12" s="34"/>
      <c r="Q12" s="34"/>
      <c r="R12" s="27"/>
      <c r="S12" s="27"/>
      <c r="T12" s="27"/>
      <c r="U12" s="27"/>
      <c r="V12" s="83">
        <v>8711</v>
      </c>
      <c r="W12" s="28" t="s">
        <v>75</v>
      </c>
      <c r="X12" s="28" t="s">
        <v>60</v>
      </c>
      <c r="Y12" s="29" t="s">
        <v>61</v>
      </c>
      <c r="Z12" s="29" t="s">
        <v>69</v>
      </c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</row>
    <row r="13" s="3" customFormat="1" ht="148" customHeight="1" spans="1:252">
      <c r="A13" s="27">
        <v>7</v>
      </c>
      <c r="B13" s="28" t="s">
        <v>76</v>
      </c>
      <c r="C13" s="29" t="s">
        <v>77</v>
      </c>
      <c r="D13" s="28" t="s">
        <v>31</v>
      </c>
      <c r="E13" s="29" t="s">
        <v>34</v>
      </c>
      <c r="F13" s="29" t="s">
        <v>78</v>
      </c>
      <c r="G13" s="31" t="s">
        <v>79</v>
      </c>
      <c r="H13" s="31" t="s">
        <v>80</v>
      </c>
      <c r="I13" s="78">
        <f t="shared" si="2"/>
        <v>1500</v>
      </c>
      <c r="J13" s="78">
        <v>1500</v>
      </c>
      <c r="K13" s="78">
        <f>L13+M13+N13+O13+P13+Q13</f>
        <v>1237.5</v>
      </c>
      <c r="L13" s="78">
        <v>1237.5</v>
      </c>
      <c r="M13" s="34"/>
      <c r="N13" s="34"/>
      <c r="O13" s="34"/>
      <c r="P13" s="34"/>
      <c r="Q13" s="34"/>
      <c r="R13" s="82"/>
      <c r="S13" s="82"/>
      <c r="T13" s="82">
        <v>262.5</v>
      </c>
      <c r="U13" s="27"/>
      <c r="V13" s="83">
        <v>3200</v>
      </c>
      <c r="W13" s="29" t="s">
        <v>81</v>
      </c>
      <c r="X13" s="28" t="s">
        <v>60</v>
      </c>
      <c r="Y13" s="29" t="s">
        <v>82</v>
      </c>
      <c r="Z13" s="29" t="s">
        <v>83</v>
      </c>
      <c r="IA13" s="104"/>
      <c r="IB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</row>
    <row r="14" s="6" customFormat="1" ht="185" customHeight="1" spans="1:252">
      <c r="A14" s="27">
        <v>8</v>
      </c>
      <c r="B14" s="28" t="s">
        <v>84</v>
      </c>
      <c r="C14" s="29" t="s">
        <v>85</v>
      </c>
      <c r="D14" s="28" t="s">
        <v>31</v>
      </c>
      <c r="E14" s="30" t="s">
        <v>86</v>
      </c>
      <c r="F14" s="29" t="s">
        <v>35</v>
      </c>
      <c r="G14" s="31" t="s">
        <v>36</v>
      </c>
      <c r="H14" s="31" t="s">
        <v>87</v>
      </c>
      <c r="I14" s="78">
        <f t="shared" si="2"/>
        <v>930</v>
      </c>
      <c r="J14" s="78">
        <v>930</v>
      </c>
      <c r="K14" s="78">
        <f>L14+M14+N14+O14+P14+Q14</f>
        <v>930</v>
      </c>
      <c r="L14" s="78">
        <v>930</v>
      </c>
      <c r="M14" s="34"/>
      <c r="N14" s="34"/>
      <c r="O14" s="34"/>
      <c r="P14" s="34"/>
      <c r="Q14" s="34"/>
      <c r="R14" s="82"/>
      <c r="S14" s="82"/>
      <c r="T14" s="82"/>
      <c r="U14" s="27"/>
      <c r="V14" s="83">
        <v>1593</v>
      </c>
      <c r="W14" s="29" t="s">
        <v>88</v>
      </c>
      <c r="X14" s="29" t="s">
        <v>39</v>
      </c>
      <c r="Y14" s="29" t="s">
        <v>89</v>
      </c>
      <c r="Z14" s="29" t="s">
        <v>90</v>
      </c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</row>
    <row r="15" s="3" customFormat="1" ht="125" customHeight="1" spans="1:252">
      <c r="A15" s="27">
        <v>9</v>
      </c>
      <c r="B15" s="28" t="s">
        <v>91</v>
      </c>
      <c r="C15" s="29" t="s">
        <v>92</v>
      </c>
      <c r="D15" s="28" t="s">
        <v>31</v>
      </c>
      <c r="E15" s="36" t="s">
        <v>34</v>
      </c>
      <c r="F15" s="29" t="s">
        <v>35</v>
      </c>
      <c r="G15" s="37" t="s">
        <v>93</v>
      </c>
      <c r="H15" s="37" t="s">
        <v>94</v>
      </c>
      <c r="I15" s="78">
        <f t="shared" si="2"/>
        <v>8000</v>
      </c>
      <c r="J15" s="78">
        <v>4000</v>
      </c>
      <c r="K15" s="78">
        <f>L15+M15+N15+O15+P15+Q15</f>
        <v>4000</v>
      </c>
      <c r="L15" s="36">
        <v>2421</v>
      </c>
      <c r="M15" s="34"/>
      <c r="N15" s="29">
        <v>1579</v>
      </c>
      <c r="O15" s="34"/>
      <c r="P15" s="34"/>
      <c r="Q15" s="34"/>
      <c r="R15" s="82"/>
      <c r="S15" s="82">
        <v>4000</v>
      </c>
      <c r="T15" s="82"/>
      <c r="U15" s="27"/>
      <c r="V15" s="83">
        <v>5000</v>
      </c>
      <c r="W15" s="36" t="s">
        <v>95</v>
      </c>
      <c r="X15" s="29" t="s">
        <v>39</v>
      </c>
      <c r="Y15" s="36" t="s">
        <v>82</v>
      </c>
      <c r="Z15" s="29" t="s">
        <v>83</v>
      </c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</row>
    <row r="16" s="7" customFormat="1" ht="133" customHeight="1" spans="1:252">
      <c r="A16" s="27">
        <v>10</v>
      </c>
      <c r="B16" s="36" t="s">
        <v>96</v>
      </c>
      <c r="C16" s="29" t="s">
        <v>97</v>
      </c>
      <c r="D16" s="36" t="s">
        <v>31</v>
      </c>
      <c r="E16" s="36" t="s">
        <v>34</v>
      </c>
      <c r="F16" s="36" t="s">
        <v>98</v>
      </c>
      <c r="G16" s="37" t="s">
        <v>79</v>
      </c>
      <c r="H16" s="37" t="s">
        <v>99</v>
      </c>
      <c r="I16" s="36">
        <v>1000</v>
      </c>
      <c r="J16" s="36"/>
      <c r="K16" s="36"/>
      <c r="L16" s="36"/>
      <c r="M16" s="36"/>
      <c r="N16" s="36"/>
      <c r="O16" s="36"/>
      <c r="P16" s="36"/>
      <c r="Q16" s="36"/>
      <c r="R16" s="36"/>
      <c r="S16" s="36">
        <v>1000</v>
      </c>
      <c r="T16" s="36"/>
      <c r="U16" s="36"/>
      <c r="V16" s="36">
        <v>1000</v>
      </c>
      <c r="W16" s="85" t="s">
        <v>100</v>
      </c>
      <c r="X16" s="36" t="s">
        <v>39</v>
      </c>
      <c r="Y16" s="36" t="s">
        <v>82</v>
      </c>
      <c r="Z16" s="36" t="s">
        <v>83</v>
      </c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  <c r="IR16" s="97"/>
    </row>
    <row r="17" s="3" customFormat="1" ht="408" customHeight="1" spans="1:252">
      <c r="A17" s="27">
        <v>11</v>
      </c>
      <c r="B17" s="28" t="s">
        <v>101</v>
      </c>
      <c r="C17" s="29" t="s">
        <v>102</v>
      </c>
      <c r="D17" s="28" t="s">
        <v>31</v>
      </c>
      <c r="E17" s="29" t="s">
        <v>34</v>
      </c>
      <c r="F17" s="29" t="s">
        <v>35</v>
      </c>
      <c r="G17" s="31" t="s">
        <v>103</v>
      </c>
      <c r="H17" s="31" t="s">
        <v>104</v>
      </c>
      <c r="I17" s="78">
        <f t="shared" ref="I17:I22" si="3">K17+R17+S17+T17+U17</f>
        <v>2783</v>
      </c>
      <c r="J17" s="78">
        <v>2783</v>
      </c>
      <c r="K17" s="78">
        <f>L17+M17+N17+O17+P17+Q17</f>
        <v>2783</v>
      </c>
      <c r="L17" s="29"/>
      <c r="M17" s="27">
        <v>2783</v>
      </c>
      <c r="N17" s="27"/>
      <c r="O17" s="27"/>
      <c r="P17" s="27"/>
      <c r="Q17" s="27"/>
      <c r="R17" s="29"/>
      <c r="S17" s="29"/>
      <c r="T17" s="29"/>
      <c r="U17" s="29"/>
      <c r="V17" s="29">
        <v>8711</v>
      </c>
      <c r="W17" s="29" t="s">
        <v>105</v>
      </c>
      <c r="X17" s="29" t="s">
        <v>60</v>
      </c>
      <c r="Y17" s="29" t="s">
        <v>106</v>
      </c>
      <c r="Z17" s="29" t="s">
        <v>107</v>
      </c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</row>
    <row r="18" s="8" customFormat="1" ht="73" customHeight="1" spans="1:252">
      <c r="A18" s="27">
        <v>12</v>
      </c>
      <c r="B18" s="28" t="s">
        <v>108</v>
      </c>
      <c r="C18" s="31" t="s">
        <v>109</v>
      </c>
      <c r="D18" s="28" t="s">
        <v>31</v>
      </c>
      <c r="E18" s="29" t="s">
        <v>34</v>
      </c>
      <c r="F18" s="28" t="s">
        <v>110</v>
      </c>
      <c r="G18" s="31" t="s">
        <v>111</v>
      </c>
      <c r="H18" s="31" t="s">
        <v>112</v>
      </c>
      <c r="I18" s="78">
        <f t="shared" si="3"/>
        <v>1300</v>
      </c>
      <c r="J18" s="78">
        <v>830</v>
      </c>
      <c r="K18" s="78">
        <f>L18+M18+N18+O18+P18+Q18</f>
        <v>1300</v>
      </c>
      <c r="L18" s="78">
        <v>1300</v>
      </c>
      <c r="M18" s="27"/>
      <c r="N18" s="27"/>
      <c r="O18" s="27"/>
      <c r="P18" s="27"/>
      <c r="Q18" s="27"/>
      <c r="R18" s="82"/>
      <c r="S18" s="82"/>
      <c r="T18" s="82"/>
      <c r="U18" s="27"/>
      <c r="V18" s="83">
        <v>3008</v>
      </c>
      <c r="W18" s="31" t="s">
        <v>113</v>
      </c>
      <c r="X18" s="31" t="s">
        <v>60</v>
      </c>
      <c r="Y18" s="29" t="s">
        <v>114</v>
      </c>
      <c r="Z18" s="87" t="s">
        <v>115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</row>
    <row r="19" s="8" customFormat="1" ht="174" customHeight="1" spans="1:252">
      <c r="A19" s="27">
        <v>13</v>
      </c>
      <c r="B19" s="38" t="s">
        <v>116</v>
      </c>
      <c r="C19" s="39" t="s">
        <v>117</v>
      </c>
      <c r="D19" s="38" t="s">
        <v>31</v>
      </c>
      <c r="E19" s="40" t="s">
        <v>34</v>
      </c>
      <c r="F19" s="41" t="s">
        <v>118</v>
      </c>
      <c r="G19" s="33" t="s">
        <v>119</v>
      </c>
      <c r="H19" s="33" t="s">
        <v>120</v>
      </c>
      <c r="I19" s="78">
        <f t="shared" si="3"/>
        <v>1000</v>
      </c>
      <c r="J19" s="78"/>
      <c r="K19" s="78"/>
      <c r="L19" s="78"/>
      <c r="M19" s="27"/>
      <c r="N19" s="27"/>
      <c r="O19" s="27"/>
      <c r="P19" s="27"/>
      <c r="Q19" s="27"/>
      <c r="R19" s="82"/>
      <c r="S19" s="82">
        <v>1000</v>
      </c>
      <c r="T19" s="82"/>
      <c r="U19" s="27"/>
      <c r="V19" s="83">
        <v>1200</v>
      </c>
      <c r="W19" s="41" t="s">
        <v>121</v>
      </c>
      <c r="X19" s="31" t="s">
        <v>60</v>
      </c>
      <c r="Y19" s="33" t="s">
        <v>122</v>
      </c>
      <c r="Z19" s="41" t="s">
        <v>123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</row>
    <row r="20" s="3" customFormat="1" ht="409" customHeight="1" spans="1:252">
      <c r="A20" s="27">
        <v>14</v>
      </c>
      <c r="B20" s="28" t="s">
        <v>124</v>
      </c>
      <c r="C20" s="39" t="s">
        <v>125</v>
      </c>
      <c r="D20" s="28" t="s">
        <v>31</v>
      </c>
      <c r="E20" s="29" t="s">
        <v>34</v>
      </c>
      <c r="F20" s="29" t="s">
        <v>78</v>
      </c>
      <c r="G20" s="31" t="s">
        <v>126</v>
      </c>
      <c r="H20" s="42" t="s">
        <v>127</v>
      </c>
      <c r="I20" s="78">
        <f t="shared" si="3"/>
        <v>4500</v>
      </c>
      <c r="J20" s="78">
        <v>831</v>
      </c>
      <c r="K20" s="78">
        <f>L20+M20+N20+O20+P20+Q20</f>
        <v>4500</v>
      </c>
      <c r="L20" s="27">
        <v>4500</v>
      </c>
      <c r="M20" s="27"/>
      <c r="N20" s="27"/>
      <c r="O20" s="27"/>
      <c r="P20" s="27"/>
      <c r="Q20" s="27"/>
      <c r="R20" s="78"/>
      <c r="S20" s="82"/>
      <c r="T20" s="82"/>
      <c r="U20" s="27"/>
      <c r="V20" s="83">
        <v>1650</v>
      </c>
      <c r="W20" s="28" t="s">
        <v>128</v>
      </c>
      <c r="X20" s="29" t="s">
        <v>129</v>
      </c>
      <c r="Y20" s="29" t="s">
        <v>122</v>
      </c>
      <c r="Z20" s="31" t="s">
        <v>130</v>
      </c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  <c r="IR20" s="104"/>
    </row>
    <row r="21" s="3" customFormat="1" ht="310" customHeight="1" spans="1:252">
      <c r="A21" s="27">
        <v>15</v>
      </c>
      <c r="B21" s="28" t="s">
        <v>131</v>
      </c>
      <c r="C21" s="43" t="s">
        <v>132</v>
      </c>
      <c r="D21" s="44" t="s">
        <v>31</v>
      </c>
      <c r="E21" s="43" t="s">
        <v>34</v>
      </c>
      <c r="F21" s="43" t="s">
        <v>35</v>
      </c>
      <c r="G21" s="45" t="s">
        <v>133</v>
      </c>
      <c r="H21" s="45" t="s">
        <v>134</v>
      </c>
      <c r="I21" s="78">
        <f t="shared" si="3"/>
        <v>1336</v>
      </c>
      <c r="J21" s="78">
        <v>5800</v>
      </c>
      <c r="K21" s="78">
        <f>L21+M21+N21+O21+P21+Q21</f>
        <v>1336</v>
      </c>
      <c r="L21" s="29">
        <v>1336</v>
      </c>
      <c r="M21" s="27"/>
      <c r="N21" s="27"/>
      <c r="O21" s="27"/>
      <c r="P21" s="27"/>
      <c r="Q21" s="27"/>
      <c r="R21" s="29"/>
      <c r="S21" s="82"/>
      <c r="T21" s="82"/>
      <c r="U21" s="27"/>
      <c r="V21" s="83">
        <v>20057</v>
      </c>
      <c r="W21" s="86" t="s">
        <v>135</v>
      </c>
      <c r="X21" s="29" t="s">
        <v>129</v>
      </c>
      <c r="Y21" s="29" t="s">
        <v>122</v>
      </c>
      <c r="Z21" s="31" t="s">
        <v>123</v>
      </c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</row>
    <row r="22" s="3" customFormat="1" ht="270" customHeight="1" spans="1:252">
      <c r="A22" s="27">
        <v>16</v>
      </c>
      <c r="B22" s="46" t="s">
        <v>136</v>
      </c>
      <c r="C22" s="47" t="s">
        <v>137</v>
      </c>
      <c r="D22" s="48" t="s">
        <v>31</v>
      </c>
      <c r="E22" s="48" t="s">
        <v>34</v>
      </c>
      <c r="F22" s="48" t="s">
        <v>118</v>
      </c>
      <c r="G22" s="49" t="s">
        <v>138</v>
      </c>
      <c r="H22" s="50" t="s">
        <v>139</v>
      </c>
      <c r="I22" s="78">
        <f t="shared" si="3"/>
        <v>4000</v>
      </c>
      <c r="J22" s="78"/>
      <c r="K22" s="78"/>
      <c r="L22" s="29"/>
      <c r="M22" s="27"/>
      <c r="N22" s="27"/>
      <c r="O22" s="27"/>
      <c r="P22" s="27"/>
      <c r="Q22" s="27"/>
      <c r="R22" s="29"/>
      <c r="S22" s="82">
        <v>4000</v>
      </c>
      <c r="T22" s="82"/>
      <c r="U22" s="27"/>
      <c r="V22" s="83">
        <v>1500</v>
      </c>
      <c r="W22" s="41" t="s">
        <v>140</v>
      </c>
      <c r="X22" s="29" t="s">
        <v>129</v>
      </c>
      <c r="Y22" s="29" t="s">
        <v>122</v>
      </c>
      <c r="Z22" s="31" t="s">
        <v>123</v>
      </c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</row>
    <row r="23" s="3" customFormat="1" ht="148" customHeight="1" spans="1:252">
      <c r="A23" s="27">
        <v>17</v>
      </c>
      <c r="B23" s="28" t="s">
        <v>141</v>
      </c>
      <c r="C23" s="51" t="s">
        <v>142</v>
      </c>
      <c r="D23" s="44" t="s">
        <v>31</v>
      </c>
      <c r="E23" s="43" t="s">
        <v>34</v>
      </c>
      <c r="F23" s="43" t="s">
        <v>35</v>
      </c>
      <c r="G23" s="52" t="s">
        <v>143</v>
      </c>
      <c r="H23" s="52" t="s">
        <v>144</v>
      </c>
      <c r="I23" s="78">
        <v>256</v>
      </c>
      <c r="J23" s="78">
        <v>200</v>
      </c>
      <c r="K23" s="78">
        <f>L23+M23+N23+O23+P23+Q23</f>
        <v>256</v>
      </c>
      <c r="L23" s="29">
        <v>256</v>
      </c>
      <c r="M23" s="27"/>
      <c r="N23" s="27"/>
      <c r="O23" s="27"/>
      <c r="P23" s="27"/>
      <c r="Q23" s="27"/>
      <c r="R23" s="29"/>
      <c r="S23" s="82"/>
      <c r="T23" s="82"/>
      <c r="U23" s="87"/>
      <c r="V23" s="27">
        <v>2968</v>
      </c>
      <c r="W23" s="83" t="s">
        <v>145</v>
      </c>
      <c r="X23" s="41" t="s">
        <v>129</v>
      </c>
      <c r="Y23" s="39" t="s">
        <v>146</v>
      </c>
      <c r="Z23" s="53" t="s">
        <v>147</v>
      </c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</row>
    <row r="24" s="3" customFormat="1" ht="148" customHeight="1" spans="1:252">
      <c r="A24" s="27">
        <v>18</v>
      </c>
      <c r="B24" s="53" t="s">
        <v>148</v>
      </c>
      <c r="C24" s="54" t="s">
        <v>149</v>
      </c>
      <c r="D24" s="55" t="s">
        <v>31</v>
      </c>
      <c r="E24" s="55" t="s">
        <v>34</v>
      </c>
      <c r="F24" s="55" t="s">
        <v>35</v>
      </c>
      <c r="G24" s="55" t="s">
        <v>150</v>
      </c>
      <c r="H24" s="52" t="s">
        <v>151</v>
      </c>
      <c r="I24" s="78">
        <v>398.5</v>
      </c>
      <c r="J24" s="78"/>
      <c r="K24" s="78">
        <f>L24+M24+N24+O24+P24+Q24</f>
        <v>398.5</v>
      </c>
      <c r="L24" s="29">
        <v>398.5</v>
      </c>
      <c r="M24" s="27"/>
      <c r="N24" s="27"/>
      <c r="O24" s="27"/>
      <c r="P24" s="27"/>
      <c r="Q24" s="27"/>
      <c r="R24" s="29"/>
      <c r="S24" s="82"/>
      <c r="T24" s="82"/>
      <c r="U24" s="87"/>
      <c r="V24" s="27">
        <v>1500</v>
      </c>
      <c r="W24" s="41" t="s">
        <v>152</v>
      </c>
      <c r="X24" s="41" t="s">
        <v>60</v>
      </c>
      <c r="Y24" s="41" t="s">
        <v>82</v>
      </c>
      <c r="Z24" s="41" t="s">
        <v>153</v>
      </c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</row>
    <row r="25" s="3" customFormat="1" ht="187" customHeight="1" spans="1:252">
      <c r="A25" s="27">
        <v>19</v>
      </c>
      <c r="B25" s="56" t="s">
        <v>154</v>
      </c>
      <c r="C25" s="54" t="s">
        <v>155</v>
      </c>
      <c r="D25" s="57" t="s">
        <v>31</v>
      </c>
      <c r="E25" s="58" t="s">
        <v>34</v>
      </c>
      <c r="F25" s="55" t="s">
        <v>110</v>
      </c>
      <c r="G25" s="52" t="s">
        <v>156</v>
      </c>
      <c r="H25" s="52" t="s">
        <v>157</v>
      </c>
      <c r="I25" s="78">
        <f>K25+U25</f>
        <v>7100</v>
      </c>
      <c r="J25" s="78"/>
      <c r="K25" s="78">
        <f>L25+M25+N25+O25+P25+Q25</f>
        <v>6200</v>
      </c>
      <c r="L25" s="29">
        <v>6200</v>
      </c>
      <c r="M25" s="27"/>
      <c r="N25" s="27"/>
      <c r="O25" s="27"/>
      <c r="P25" s="27"/>
      <c r="Q25" s="27"/>
      <c r="R25" s="29"/>
      <c r="S25" s="82"/>
      <c r="T25" s="82"/>
      <c r="U25" s="87">
        <v>900</v>
      </c>
      <c r="V25" s="27">
        <v>1500</v>
      </c>
      <c r="W25" s="41" t="s">
        <v>158</v>
      </c>
      <c r="X25" s="41" t="s">
        <v>47</v>
      </c>
      <c r="Y25" s="41" t="s">
        <v>159</v>
      </c>
      <c r="Z25" s="41" t="s">
        <v>160</v>
      </c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</row>
    <row r="26" s="3" customFormat="1" ht="61" customHeight="1" spans="1:252">
      <c r="A26" s="23" t="s">
        <v>161</v>
      </c>
      <c r="B26" s="26"/>
      <c r="C26" s="59" t="s">
        <v>162</v>
      </c>
      <c r="D26" s="60"/>
      <c r="E26" s="59"/>
      <c r="F26" s="59"/>
      <c r="G26" s="61"/>
      <c r="H26" s="62"/>
      <c r="I26" s="77">
        <f>SUM(I27:I30)</f>
        <v>11764</v>
      </c>
      <c r="J26" s="77">
        <f t="shared" ref="J26:S26" si="4">SUM(J27:J30)</f>
        <v>1504.8</v>
      </c>
      <c r="K26" s="77">
        <f t="shared" si="4"/>
        <v>1764</v>
      </c>
      <c r="L26" s="77">
        <f t="shared" si="4"/>
        <v>1764</v>
      </c>
      <c r="M26" s="77">
        <f t="shared" si="4"/>
        <v>0</v>
      </c>
      <c r="N26" s="77">
        <f t="shared" si="4"/>
        <v>0</v>
      </c>
      <c r="O26" s="77">
        <f t="shared" si="4"/>
        <v>0</v>
      </c>
      <c r="P26" s="77">
        <f t="shared" si="4"/>
        <v>0</v>
      </c>
      <c r="Q26" s="77">
        <f t="shared" si="4"/>
        <v>0</v>
      </c>
      <c r="R26" s="77">
        <f t="shared" si="4"/>
        <v>0</v>
      </c>
      <c r="S26" s="77">
        <f t="shared" si="4"/>
        <v>10000</v>
      </c>
      <c r="T26" s="77">
        <f>SUM(T29:T29)</f>
        <v>0</v>
      </c>
      <c r="U26" s="77">
        <f>SUM(U29:U29)</f>
        <v>0</v>
      </c>
      <c r="V26" s="88"/>
      <c r="W26" s="24"/>
      <c r="X26" s="26"/>
      <c r="Y26" s="98"/>
      <c r="Z26" s="99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</row>
    <row r="27" s="3" customFormat="1" ht="135" customHeight="1" spans="1:252">
      <c r="A27" s="23">
        <v>20</v>
      </c>
      <c r="B27" s="28" t="s">
        <v>163</v>
      </c>
      <c r="C27" s="43" t="s">
        <v>164</v>
      </c>
      <c r="D27" s="44" t="s">
        <v>162</v>
      </c>
      <c r="E27" s="43" t="s">
        <v>34</v>
      </c>
      <c r="F27" s="43" t="s">
        <v>35</v>
      </c>
      <c r="G27" s="45" t="s">
        <v>36</v>
      </c>
      <c r="H27" s="63" t="s">
        <v>165</v>
      </c>
      <c r="I27" s="78">
        <v>6000</v>
      </c>
      <c r="J27" s="78"/>
      <c r="K27" s="78"/>
      <c r="L27" s="78"/>
      <c r="M27" s="78"/>
      <c r="N27" s="78"/>
      <c r="O27" s="78"/>
      <c r="P27" s="78"/>
      <c r="Q27" s="78"/>
      <c r="R27" s="78"/>
      <c r="S27" s="78">
        <v>6000</v>
      </c>
      <c r="T27" s="78"/>
      <c r="U27" s="78"/>
      <c r="V27" s="89">
        <v>1658</v>
      </c>
      <c r="W27" s="31" t="s">
        <v>166</v>
      </c>
      <c r="X27" s="28" t="s">
        <v>60</v>
      </c>
      <c r="Y27" s="100" t="s">
        <v>167</v>
      </c>
      <c r="Z27" s="101" t="s">
        <v>168</v>
      </c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</row>
    <row r="28" s="3" customFormat="1" ht="135" customHeight="1" spans="1:252">
      <c r="A28" s="23">
        <v>21</v>
      </c>
      <c r="B28" s="28" t="s">
        <v>169</v>
      </c>
      <c r="C28" s="43" t="s">
        <v>170</v>
      </c>
      <c r="D28" s="44" t="s">
        <v>162</v>
      </c>
      <c r="E28" s="43" t="s">
        <v>171</v>
      </c>
      <c r="F28" s="43" t="s">
        <v>35</v>
      </c>
      <c r="G28" s="45" t="s">
        <v>36</v>
      </c>
      <c r="H28" s="63" t="s">
        <v>172</v>
      </c>
      <c r="I28" s="78">
        <v>4000</v>
      </c>
      <c r="J28" s="78"/>
      <c r="K28" s="78"/>
      <c r="L28" s="78"/>
      <c r="M28" s="78"/>
      <c r="N28" s="78"/>
      <c r="O28" s="78"/>
      <c r="P28" s="78"/>
      <c r="Q28" s="78"/>
      <c r="R28" s="78"/>
      <c r="S28" s="78">
        <v>4000</v>
      </c>
      <c r="T28" s="78"/>
      <c r="U28" s="78"/>
      <c r="V28" s="89">
        <v>1658</v>
      </c>
      <c r="W28" s="31" t="s">
        <v>166</v>
      </c>
      <c r="X28" s="28" t="s">
        <v>129</v>
      </c>
      <c r="Y28" s="100" t="s">
        <v>167</v>
      </c>
      <c r="Z28" s="101" t="s">
        <v>168</v>
      </c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</row>
    <row r="29" s="8" customFormat="1" ht="147" customHeight="1" spans="1:252">
      <c r="A29" s="27">
        <v>22</v>
      </c>
      <c r="B29" s="28" t="s">
        <v>173</v>
      </c>
      <c r="C29" s="64" t="s">
        <v>174</v>
      </c>
      <c r="D29" s="44" t="s">
        <v>162</v>
      </c>
      <c r="E29" s="43" t="s">
        <v>34</v>
      </c>
      <c r="F29" s="44" t="s">
        <v>110</v>
      </c>
      <c r="G29" s="45" t="s">
        <v>66</v>
      </c>
      <c r="H29" s="45" t="s">
        <v>175</v>
      </c>
      <c r="I29" s="78">
        <f>K29+R29+S29+T29+U29</f>
        <v>1504.8</v>
      </c>
      <c r="J29" s="78">
        <v>1504.8</v>
      </c>
      <c r="K29" s="29">
        <f>L29+M29+N29+O29+P29+Q29</f>
        <v>1504.8</v>
      </c>
      <c r="L29" s="29">
        <v>1504.8</v>
      </c>
      <c r="M29" s="27"/>
      <c r="N29" s="27"/>
      <c r="O29" s="27"/>
      <c r="P29" s="27"/>
      <c r="Q29" s="27"/>
      <c r="R29" s="82"/>
      <c r="S29" s="82"/>
      <c r="T29" s="82"/>
      <c r="U29" s="27"/>
      <c r="V29" s="90">
        <v>1254</v>
      </c>
      <c r="W29" s="31" t="s">
        <v>176</v>
      </c>
      <c r="X29" s="29" t="s">
        <v>129</v>
      </c>
      <c r="Y29" s="29" t="s">
        <v>177</v>
      </c>
      <c r="Z29" s="31" t="s">
        <v>178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104"/>
      <c r="IE29" s="104"/>
      <c r="IF29" s="104"/>
      <c r="IG29" s="104"/>
      <c r="IH29" s="104"/>
      <c r="II29" s="104"/>
      <c r="IJ29" s="104"/>
      <c r="IK29" s="104"/>
      <c r="IL29" s="104"/>
      <c r="IM29" s="104"/>
      <c r="IN29" s="104"/>
      <c r="IO29" s="104"/>
      <c r="IP29" s="104"/>
      <c r="IQ29" s="104"/>
      <c r="IR29" s="104"/>
    </row>
    <row r="30" s="8" customFormat="1" ht="147" customHeight="1" spans="1:252">
      <c r="A30" s="27">
        <v>23</v>
      </c>
      <c r="B30" s="65" t="s">
        <v>179</v>
      </c>
      <c r="C30" s="66" t="s">
        <v>180</v>
      </c>
      <c r="D30" s="44" t="s">
        <v>162</v>
      </c>
      <c r="E30" s="43" t="s">
        <v>34</v>
      </c>
      <c r="F30" s="44" t="s">
        <v>181</v>
      </c>
      <c r="G30" s="50" t="s">
        <v>182</v>
      </c>
      <c r="H30" s="52" t="s">
        <v>183</v>
      </c>
      <c r="I30" s="46">
        <v>259.2</v>
      </c>
      <c r="J30" s="78"/>
      <c r="K30" s="46">
        <v>259.2</v>
      </c>
      <c r="L30" s="46">
        <v>259.2</v>
      </c>
      <c r="M30" s="27"/>
      <c r="N30" s="27"/>
      <c r="O30" s="27"/>
      <c r="P30" s="27"/>
      <c r="Q30" s="27"/>
      <c r="R30" s="82"/>
      <c r="S30" s="82"/>
      <c r="T30" s="82"/>
      <c r="U30" s="27"/>
      <c r="V30" s="90">
        <v>320</v>
      </c>
      <c r="W30" s="33" t="s">
        <v>184</v>
      </c>
      <c r="X30" s="53" t="s">
        <v>129</v>
      </c>
      <c r="Y30" s="53" t="s">
        <v>185</v>
      </c>
      <c r="Z30" s="102" t="s">
        <v>186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104"/>
      <c r="IE30" s="104"/>
      <c r="IF30" s="104"/>
      <c r="IG30" s="104"/>
      <c r="IH30" s="104"/>
      <c r="II30" s="104"/>
      <c r="IJ30" s="104"/>
      <c r="IK30" s="104"/>
      <c r="IL30" s="104"/>
      <c r="IM30" s="104"/>
      <c r="IN30" s="104"/>
      <c r="IO30" s="104"/>
      <c r="IP30" s="104"/>
      <c r="IQ30" s="104"/>
      <c r="IR30" s="104"/>
    </row>
    <row r="31" s="7" customFormat="1" ht="30" customHeight="1" spans="1:252">
      <c r="A31" s="23" t="s">
        <v>187</v>
      </c>
      <c r="B31" s="26"/>
      <c r="C31" s="59" t="s">
        <v>188</v>
      </c>
      <c r="D31" s="60"/>
      <c r="E31" s="59"/>
      <c r="F31" s="59"/>
      <c r="G31" s="61"/>
      <c r="H31" s="62"/>
      <c r="I31" s="77">
        <f>SUM(I32:I39)</f>
        <v>26605.52</v>
      </c>
      <c r="J31" s="77">
        <f t="shared" ref="J31:U31" si="5">SUM(J32:J39)</f>
        <v>8623.24</v>
      </c>
      <c r="K31" s="77">
        <f t="shared" si="5"/>
        <v>10259.61</v>
      </c>
      <c r="L31" s="77">
        <f t="shared" si="5"/>
        <v>10259.61</v>
      </c>
      <c r="M31" s="77">
        <f t="shared" si="5"/>
        <v>0</v>
      </c>
      <c r="N31" s="77">
        <f t="shared" si="5"/>
        <v>0</v>
      </c>
      <c r="O31" s="77">
        <f t="shared" si="5"/>
        <v>0</v>
      </c>
      <c r="P31" s="77">
        <f t="shared" si="5"/>
        <v>0</v>
      </c>
      <c r="Q31" s="77">
        <f t="shared" si="5"/>
        <v>0</v>
      </c>
      <c r="R31" s="77">
        <f t="shared" si="5"/>
        <v>2500</v>
      </c>
      <c r="S31" s="77">
        <f t="shared" si="5"/>
        <v>7000</v>
      </c>
      <c r="T31" s="77">
        <f t="shared" si="5"/>
        <v>0</v>
      </c>
      <c r="U31" s="77">
        <f t="shared" si="5"/>
        <v>6845.91</v>
      </c>
      <c r="V31" s="88"/>
      <c r="W31" s="23"/>
      <c r="X31" s="25"/>
      <c r="Y31" s="98"/>
      <c r="Z31" s="99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</row>
    <row r="32" s="4" customFormat="1" ht="408" customHeight="1" spans="1:252">
      <c r="A32" s="27">
        <v>24</v>
      </c>
      <c r="B32" s="28" t="s">
        <v>189</v>
      </c>
      <c r="C32" s="43" t="s">
        <v>190</v>
      </c>
      <c r="D32" s="44" t="s">
        <v>188</v>
      </c>
      <c r="E32" s="45" t="s">
        <v>34</v>
      </c>
      <c r="F32" s="44" t="s">
        <v>35</v>
      </c>
      <c r="G32" s="67" t="s">
        <v>191</v>
      </c>
      <c r="H32" s="45" t="s">
        <v>192</v>
      </c>
      <c r="I32" s="78">
        <v>12500</v>
      </c>
      <c r="J32" s="78">
        <v>3453.24</v>
      </c>
      <c r="K32" s="27">
        <f>L32+N32</f>
        <v>3912.58</v>
      </c>
      <c r="L32" s="27">
        <v>3912.58</v>
      </c>
      <c r="M32" s="27"/>
      <c r="N32" s="27"/>
      <c r="O32" s="27"/>
      <c r="P32" s="27"/>
      <c r="Q32" s="27"/>
      <c r="R32" s="78">
        <v>2500</v>
      </c>
      <c r="S32" s="27"/>
      <c r="T32" s="27"/>
      <c r="U32" s="27">
        <v>6087.42</v>
      </c>
      <c r="V32" s="83">
        <v>7811</v>
      </c>
      <c r="W32" s="31" t="s">
        <v>193</v>
      </c>
      <c r="X32" s="28" t="s">
        <v>47</v>
      </c>
      <c r="Y32" s="31" t="s">
        <v>194</v>
      </c>
      <c r="Z32" s="31" t="s">
        <v>195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</row>
    <row r="33" s="3" customFormat="1" ht="131.25" spans="1:252">
      <c r="A33" s="27">
        <v>25</v>
      </c>
      <c r="B33" s="28" t="s">
        <v>196</v>
      </c>
      <c r="C33" s="43" t="s">
        <v>197</v>
      </c>
      <c r="D33" s="44" t="s">
        <v>188</v>
      </c>
      <c r="E33" s="43" t="s">
        <v>34</v>
      </c>
      <c r="F33" s="44" t="s">
        <v>35</v>
      </c>
      <c r="G33" s="68" t="s">
        <v>198</v>
      </c>
      <c r="H33" s="69" t="s">
        <v>199</v>
      </c>
      <c r="I33" s="78">
        <f>K33+S33+U33</f>
        <v>4035.52</v>
      </c>
      <c r="J33" s="78">
        <v>2000</v>
      </c>
      <c r="K33" s="27">
        <f>L33+M33+N33+O33+P33+Q33</f>
        <v>2893.52</v>
      </c>
      <c r="L33" s="78">
        <v>2893.52</v>
      </c>
      <c r="M33" s="27"/>
      <c r="N33" s="27"/>
      <c r="O33" s="27"/>
      <c r="P33" s="27"/>
      <c r="Q33" s="27"/>
      <c r="R33" s="78"/>
      <c r="S33" s="78">
        <v>1000</v>
      </c>
      <c r="T33" s="78"/>
      <c r="U33" s="78">
        <v>142</v>
      </c>
      <c r="V33" s="91">
        <v>1136</v>
      </c>
      <c r="W33" s="42" t="s">
        <v>200</v>
      </c>
      <c r="X33" s="29" t="s">
        <v>201</v>
      </c>
      <c r="Y33" s="29" t="s">
        <v>202</v>
      </c>
      <c r="Z33" s="31" t="s">
        <v>203</v>
      </c>
      <c r="IH33" s="104"/>
      <c r="II33" s="104"/>
      <c r="IJ33" s="104"/>
      <c r="IK33" s="104"/>
      <c r="IL33" s="104"/>
      <c r="IM33" s="104"/>
      <c r="IN33" s="104"/>
      <c r="IO33" s="104"/>
      <c r="IP33" s="104"/>
      <c r="IQ33" s="104"/>
      <c r="IR33" s="104"/>
    </row>
    <row r="34" s="3" customFormat="1" ht="131.25" spans="1:252">
      <c r="A34" s="27">
        <v>26</v>
      </c>
      <c r="B34" s="28" t="s">
        <v>204</v>
      </c>
      <c r="C34" s="43" t="s">
        <v>205</v>
      </c>
      <c r="D34" s="44" t="s">
        <v>188</v>
      </c>
      <c r="E34" s="43" t="s">
        <v>34</v>
      </c>
      <c r="F34" s="44" t="s">
        <v>35</v>
      </c>
      <c r="G34" s="68" t="s">
        <v>206</v>
      </c>
      <c r="H34" s="69" t="s">
        <v>207</v>
      </c>
      <c r="I34" s="78">
        <f>K34+S34+U34</f>
        <v>3600</v>
      </c>
      <c r="J34" s="78">
        <v>2000</v>
      </c>
      <c r="K34" s="27">
        <f>L34+M34+N34+O34+P34+Q34</f>
        <v>1983.51</v>
      </c>
      <c r="L34" s="78">
        <v>1983.51</v>
      </c>
      <c r="M34" s="27"/>
      <c r="N34" s="27"/>
      <c r="O34" s="27"/>
      <c r="P34" s="27"/>
      <c r="Q34" s="27"/>
      <c r="R34" s="78"/>
      <c r="S34" s="78">
        <v>1000</v>
      </c>
      <c r="T34" s="78"/>
      <c r="U34" s="78">
        <v>616.49</v>
      </c>
      <c r="V34" s="92">
        <v>1143</v>
      </c>
      <c r="W34" s="42" t="s">
        <v>200</v>
      </c>
      <c r="X34" s="29" t="s">
        <v>201</v>
      </c>
      <c r="Y34" s="29" t="s">
        <v>208</v>
      </c>
      <c r="Z34" s="31" t="s">
        <v>209</v>
      </c>
      <c r="IH34" s="104"/>
      <c r="II34" s="104"/>
      <c r="IJ34" s="104"/>
      <c r="IK34" s="104"/>
      <c r="IL34" s="104"/>
      <c r="IM34" s="104"/>
      <c r="IN34" s="104"/>
      <c r="IO34" s="104"/>
      <c r="IP34" s="104"/>
      <c r="IQ34" s="104"/>
      <c r="IR34" s="104"/>
    </row>
    <row r="35" s="3" customFormat="1" ht="88" customHeight="1" spans="1:252">
      <c r="A35" s="27">
        <v>27</v>
      </c>
      <c r="B35" s="29" t="s">
        <v>210</v>
      </c>
      <c r="C35" s="43" t="s">
        <v>211</v>
      </c>
      <c r="D35" s="43" t="s">
        <v>188</v>
      </c>
      <c r="E35" s="43" t="s">
        <v>34</v>
      </c>
      <c r="F35" s="43" t="s">
        <v>212</v>
      </c>
      <c r="G35" s="43" t="s">
        <v>213</v>
      </c>
      <c r="H35" s="45" t="s">
        <v>214</v>
      </c>
      <c r="I35" s="29">
        <v>390</v>
      </c>
      <c r="J35" s="29">
        <v>390</v>
      </c>
      <c r="K35" s="29">
        <v>390</v>
      </c>
      <c r="L35" s="29">
        <v>390</v>
      </c>
      <c r="M35" s="29"/>
      <c r="N35" s="29"/>
      <c r="O35" s="29"/>
      <c r="P35" s="29"/>
      <c r="Q35" s="29"/>
      <c r="R35" s="29"/>
      <c r="S35" s="29"/>
      <c r="T35" s="29"/>
      <c r="U35" s="29"/>
      <c r="V35" s="29">
        <v>814</v>
      </c>
      <c r="W35" s="29" t="s">
        <v>215</v>
      </c>
      <c r="X35" s="29" t="s">
        <v>60</v>
      </c>
      <c r="Y35" s="29" t="s">
        <v>216</v>
      </c>
      <c r="Z35" s="29" t="s">
        <v>217</v>
      </c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</row>
    <row r="36" s="3" customFormat="1" ht="88" customHeight="1" spans="1:252">
      <c r="A36" s="27">
        <v>28</v>
      </c>
      <c r="B36" s="29" t="s">
        <v>218</v>
      </c>
      <c r="C36" s="43" t="s">
        <v>219</v>
      </c>
      <c r="D36" s="43" t="s">
        <v>188</v>
      </c>
      <c r="E36" s="43" t="s">
        <v>34</v>
      </c>
      <c r="F36" s="43" t="s">
        <v>212</v>
      </c>
      <c r="G36" s="43" t="s">
        <v>220</v>
      </c>
      <c r="H36" s="45" t="s">
        <v>221</v>
      </c>
      <c r="I36" s="29">
        <v>390</v>
      </c>
      <c r="J36" s="29">
        <v>390</v>
      </c>
      <c r="K36" s="29">
        <v>390</v>
      </c>
      <c r="L36" s="29">
        <v>390</v>
      </c>
      <c r="M36" s="29"/>
      <c r="N36" s="29"/>
      <c r="O36" s="29"/>
      <c r="P36" s="29"/>
      <c r="Q36" s="29"/>
      <c r="R36" s="29"/>
      <c r="S36" s="29"/>
      <c r="T36" s="29"/>
      <c r="U36" s="29"/>
      <c r="V36" s="29">
        <v>888</v>
      </c>
      <c r="W36" s="29" t="s">
        <v>215</v>
      </c>
      <c r="X36" s="29" t="s">
        <v>60</v>
      </c>
      <c r="Y36" s="29" t="s">
        <v>222</v>
      </c>
      <c r="Z36" s="29" t="s">
        <v>160</v>
      </c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</row>
    <row r="37" s="3" customFormat="1" ht="88" customHeight="1" spans="1:252">
      <c r="A37" s="27">
        <v>29</v>
      </c>
      <c r="B37" s="29" t="s">
        <v>223</v>
      </c>
      <c r="C37" s="43" t="s">
        <v>224</v>
      </c>
      <c r="D37" s="43" t="s">
        <v>188</v>
      </c>
      <c r="E37" s="43" t="s">
        <v>34</v>
      </c>
      <c r="F37" s="43" t="s">
        <v>212</v>
      </c>
      <c r="G37" s="43" t="s">
        <v>225</v>
      </c>
      <c r="H37" s="45" t="s">
        <v>226</v>
      </c>
      <c r="I37" s="29">
        <v>390</v>
      </c>
      <c r="J37" s="29">
        <v>390</v>
      </c>
      <c r="K37" s="29">
        <v>390</v>
      </c>
      <c r="L37" s="29">
        <v>390</v>
      </c>
      <c r="M37" s="29"/>
      <c r="N37" s="29"/>
      <c r="O37" s="29"/>
      <c r="P37" s="29"/>
      <c r="Q37" s="29"/>
      <c r="R37" s="29"/>
      <c r="S37" s="29"/>
      <c r="T37" s="29"/>
      <c r="U37" s="29"/>
      <c r="V37" s="29">
        <v>1396</v>
      </c>
      <c r="W37" s="29" t="s">
        <v>215</v>
      </c>
      <c r="X37" s="29" t="s">
        <v>60</v>
      </c>
      <c r="Y37" s="29" t="s">
        <v>227</v>
      </c>
      <c r="Z37" s="29" t="s">
        <v>228</v>
      </c>
      <c r="IH37" s="104"/>
      <c r="II37" s="104"/>
      <c r="IJ37" s="104"/>
      <c r="IK37" s="104"/>
      <c r="IL37" s="104"/>
      <c r="IM37" s="104"/>
      <c r="IN37" s="104"/>
      <c r="IO37" s="104"/>
      <c r="IP37" s="104"/>
      <c r="IQ37" s="104"/>
      <c r="IR37" s="104"/>
    </row>
    <row r="38" s="3" customFormat="1" ht="100" customHeight="1" spans="1:252">
      <c r="A38" s="27">
        <v>30</v>
      </c>
      <c r="B38" s="28" t="s">
        <v>229</v>
      </c>
      <c r="C38" s="43" t="s">
        <v>230</v>
      </c>
      <c r="D38" s="44" t="s">
        <v>188</v>
      </c>
      <c r="E38" s="43" t="s">
        <v>34</v>
      </c>
      <c r="F38" s="44" t="s">
        <v>118</v>
      </c>
      <c r="G38" s="70" t="s">
        <v>231</v>
      </c>
      <c r="H38" s="69" t="s">
        <v>232</v>
      </c>
      <c r="I38" s="78">
        <v>5000</v>
      </c>
      <c r="J38" s="78"/>
      <c r="K38" s="27"/>
      <c r="L38" s="78"/>
      <c r="M38" s="27"/>
      <c r="N38" s="27"/>
      <c r="O38" s="27"/>
      <c r="P38" s="27"/>
      <c r="Q38" s="27"/>
      <c r="R38" s="78"/>
      <c r="S38" s="78">
        <v>5000</v>
      </c>
      <c r="T38" s="78"/>
      <c r="U38" s="78"/>
      <c r="V38" s="92">
        <v>32847</v>
      </c>
      <c r="W38" s="42" t="s">
        <v>215</v>
      </c>
      <c r="X38" s="29" t="s">
        <v>39</v>
      </c>
      <c r="Y38" s="29" t="s">
        <v>233</v>
      </c>
      <c r="Z38" s="31" t="s">
        <v>234</v>
      </c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</row>
    <row r="39" s="3" customFormat="1" ht="144" customHeight="1" spans="1:252">
      <c r="A39" s="27">
        <v>31</v>
      </c>
      <c r="B39" s="29" t="s">
        <v>235</v>
      </c>
      <c r="C39" s="43" t="s">
        <v>236</v>
      </c>
      <c r="D39" s="43" t="s">
        <v>188</v>
      </c>
      <c r="E39" s="43" t="s">
        <v>34</v>
      </c>
      <c r="F39" s="43" t="s">
        <v>212</v>
      </c>
      <c r="G39" s="43" t="s">
        <v>237</v>
      </c>
      <c r="H39" s="45" t="s">
        <v>238</v>
      </c>
      <c r="I39" s="29">
        <v>300</v>
      </c>
      <c r="J39" s="29"/>
      <c r="K39" s="29">
        <v>300</v>
      </c>
      <c r="L39" s="29">
        <v>300</v>
      </c>
      <c r="M39" s="29"/>
      <c r="N39" s="29"/>
      <c r="O39" s="29"/>
      <c r="P39" s="29"/>
      <c r="Q39" s="29"/>
      <c r="R39" s="29"/>
      <c r="S39" s="29"/>
      <c r="T39" s="29"/>
      <c r="U39" s="29"/>
      <c r="V39" s="29">
        <v>2555</v>
      </c>
      <c r="W39" s="29" t="s">
        <v>239</v>
      </c>
      <c r="X39" s="29" t="s">
        <v>60</v>
      </c>
      <c r="Y39" s="29" t="s">
        <v>177</v>
      </c>
      <c r="Z39" s="29" t="s">
        <v>178</v>
      </c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</row>
    <row r="40" s="3" customFormat="1" ht="52" customHeight="1" spans="1:252">
      <c r="A40" s="23" t="s">
        <v>240</v>
      </c>
      <c r="B40" s="26"/>
      <c r="C40" s="59" t="s">
        <v>241</v>
      </c>
      <c r="D40" s="71"/>
      <c r="E40" s="59"/>
      <c r="F40" s="60"/>
      <c r="G40" s="61"/>
      <c r="H40" s="61"/>
      <c r="I40" s="25">
        <f>SUM(I41:I42)</f>
        <v>2930.46</v>
      </c>
      <c r="J40" s="25">
        <f>SUM(J41:J42)</f>
        <v>2100</v>
      </c>
      <c r="K40" s="25">
        <f t="shared" ref="K40:U40" si="6">SUM(K41:K42)</f>
        <v>2930.46</v>
      </c>
      <c r="L40" s="25">
        <f t="shared" si="6"/>
        <v>2930.46</v>
      </c>
      <c r="M40" s="25">
        <f t="shared" si="6"/>
        <v>0</v>
      </c>
      <c r="N40" s="25">
        <f t="shared" si="6"/>
        <v>0</v>
      </c>
      <c r="O40" s="25">
        <f t="shared" si="6"/>
        <v>0</v>
      </c>
      <c r="P40" s="25">
        <f t="shared" si="6"/>
        <v>0</v>
      </c>
      <c r="Q40" s="25">
        <f t="shared" si="6"/>
        <v>0</v>
      </c>
      <c r="R40" s="25">
        <f t="shared" si="6"/>
        <v>0</v>
      </c>
      <c r="S40" s="25">
        <f t="shared" si="6"/>
        <v>0</v>
      </c>
      <c r="T40" s="25">
        <f t="shared" si="6"/>
        <v>0</v>
      </c>
      <c r="U40" s="25">
        <f t="shared" si="6"/>
        <v>0</v>
      </c>
      <c r="V40" s="93"/>
      <c r="W40" s="25"/>
      <c r="X40" s="25"/>
      <c r="Y40" s="98"/>
      <c r="Z40" s="103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</row>
    <row r="41" s="3" customFormat="1" ht="101.25" spans="1:252">
      <c r="A41" s="27">
        <v>32</v>
      </c>
      <c r="B41" s="28" t="s">
        <v>242</v>
      </c>
      <c r="C41" s="72" t="s">
        <v>243</v>
      </c>
      <c r="D41" s="72" t="s">
        <v>241</v>
      </c>
      <c r="E41" s="72" t="s">
        <v>34</v>
      </c>
      <c r="F41" s="44" t="s">
        <v>110</v>
      </c>
      <c r="G41" s="45" t="s">
        <v>244</v>
      </c>
      <c r="H41" s="45" t="s">
        <v>245</v>
      </c>
      <c r="I41" s="78">
        <f>K41+R41+S41+T41+U41</f>
        <v>2550.3</v>
      </c>
      <c r="J41" s="78">
        <v>2100</v>
      </c>
      <c r="K41" s="27">
        <f>L41+M41+N41+O41+P41+Q41</f>
        <v>2550.3</v>
      </c>
      <c r="L41" s="78">
        <v>2550.3</v>
      </c>
      <c r="M41" s="27"/>
      <c r="N41" s="27"/>
      <c r="O41" s="27"/>
      <c r="P41" s="27"/>
      <c r="Q41" s="27"/>
      <c r="R41" s="82"/>
      <c r="S41" s="82"/>
      <c r="T41" s="82"/>
      <c r="U41" s="27"/>
      <c r="V41" s="83">
        <v>7000</v>
      </c>
      <c r="W41" s="78" t="s">
        <v>246</v>
      </c>
      <c r="X41" s="78" t="s">
        <v>247</v>
      </c>
      <c r="Y41" s="78" t="s">
        <v>248</v>
      </c>
      <c r="Z41" s="31" t="s">
        <v>249</v>
      </c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</row>
    <row r="42" s="7" customFormat="1" ht="409" customHeight="1" spans="1:252">
      <c r="A42" s="27">
        <v>33</v>
      </c>
      <c r="B42" s="28" t="s">
        <v>250</v>
      </c>
      <c r="C42" s="43" t="s">
        <v>251</v>
      </c>
      <c r="D42" s="43" t="s">
        <v>241</v>
      </c>
      <c r="E42" s="43" t="s">
        <v>34</v>
      </c>
      <c r="F42" s="44" t="s">
        <v>35</v>
      </c>
      <c r="G42" s="73" t="s">
        <v>252</v>
      </c>
      <c r="H42" s="45" t="s">
        <v>253</v>
      </c>
      <c r="I42" s="78">
        <f>K42+R42+S42+T42+U42</f>
        <v>380.16</v>
      </c>
      <c r="J42" s="78"/>
      <c r="K42" s="27">
        <f>L42+M42+N42+O42+P42+Q42</f>
        <v>380.16</v>
      </c>
      <c r="L42" s="29">
        <v>380.16</v>
      </c>
      <c r="M42" s="27"/>
      <c r="N42" s="27"/>
      <c r="O42" s="27"/>
      <c r="P42" s="27"/>
      <c r="Q42" s="27"/>
      <c r="R42" s="27"/>
      <c r="S42" s="27"/>
      <c r="T42" s="27"/>
      <c r="U42" s="27"/>
      <c r="V42" s="83">
        <v>4222</v>
      </c>
      <c r="W42" s="29" t="s">
        <v>254</v>
      </c>
      <c r="X42" s="29" t="s">
        <v>47</v>
      </c>
      <c r="Y42" s="29" t="s">
        <v>255</v>
      </c>
      <c r="Z42" s="29" t="s">
        <v>256</v>
      </c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</row>
  </sheetData>
  <mergeCells count="22">
    <mergeCell ref="A1:Z1"/>
    <mergeCell ref="K2:U2"/>
    <mergeCell ref="K3:Q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R3:R4"/>
    <mergeCell ref="S3:S4"/>
    <mergeCell ref="T3:T4"/>
    <mergeCell ref="U3:U4"/>
    <mergeCell ref="V2:V4"/>
    <mergeCell ref="W2:W4"/>
    <mergeCell ref="X2:X4"/>
    <mergeCell ref="Y2:Y4"/>
    <mergeCell ref="Z2:Z4"/>
  </mergeCells>
  <printOptions horizontalCentered="1"/>
  <pageMargins left="0.393055555555556" right="0.393055555555556" top="0.393055555555556" bottom="0.393055555555556" header="0" footer="0.196527777777778"/>
  <pageSetup paperSize="8" scale="4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衔接项目库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xiyxj</dc:creator>
  <cp:lastModifiedBy>ZFB</cp:lastModifiedBy>
  <dcterms:created xsi:type="dcterms:W3CDTF">2018-03-24T23:57:00Z</dcterms:created>
  <cp:lastPrinted>2018-07-22T01:12:00Z</cp:lastPrinted>
  <dcterms:modified xsi:type="dcterms:W3CDTF">2022-11-21T09:48:46Z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  <property fmtid="{D5CDD505-2E9C-101B-9397-08002B2CF9AE}" pid="4" name="ICV">
    <vt:lpwstr>2580F4C2450E40079F236962A90D6EA3</vt:lpwstr>
  </property>
</Properties>
</file>