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765" tabRatio="876"/>
  </bookViews>
  <sheets>
    <sheet name="衔接资金12月计划12.30" sheetId="36" r:id="rId1"/>
  </sheets>
  <definedNames>
    <definedName name="_xlnm._FilterDatabase" localSheetId="0" hidden="1">衔接资金12月计划12.30!$A$5:$XER$83</definedName>
    <definedName name="_xlnm.Print_Area" localSheetId="0">衔接资金12月计划12.30!$A$1:$AC$83</definedName>
    <definedName name="_xlnm.Print_Titles" localSheetId="0">衔接资金12月计划12.30!$1:$4</definedName>
  </definedNames>
  <calcPr calcId="124519"/>
</workbook>
</file>

<file path=xl/calcChain.xml><?xml version="1.0" encoding="utf-8"?>
<calcChain xmlns="http://schemas.openxmlformats.org/spreadsheetml/2006/main">
  <c r="Y83" i="36"/>
  <c r="AA83" s="1"/>
  <c r="X83"/>
  <c r="G83"/>
  <c r="AA82"/>
  <c r="Z82"/>
  <c r="Y82"/>
  <c r="G82"/>
  <c r="Y81"/>
  <c r="H81"/>
  <c r="G81"/>
  <c r="Z81" s="1"/>
  <c r="Y80"/>
  <c r="H80"/>
  <c r="G80"/>
  <c r="Z80" s="1"/>
  <c r="Y79"/>
  <c r="X79"/>
  <c r="G79"/>
  <c r="Z78"/>
  <c r="Y78"/>
  <c r="AA78" s="1"/>
  <c r="X78"/>
  <c r="G78"/>
  <c r="Y77"/>
  <c r="Z77" s="1"/>
  <c r="G77"/>
  <c r="Y76"/>
  <c r="AA76" s="1"/>
  <c r="X76"/>
  <c r="G76"/>
  <c r="Z76" s="1"/>
  <c r="Z75"/>
  <c r="Y75"/>
  <c r="G75"/>
  <c r="AA75" s="1"/>
  <c r="Z74"/>
  <c r="Y74"/>
  <c r="M74"/>
  <c r="G74"/>
  <c r="AA74" s="1"/>
  <c r="Y73"/>
  <c r="M73"/>
  <c r="G73"/>
  <c r="AA73" s="1"/>
  <c r="Z72"/>
  <c r="Y72"/>
  <c r="AA72" s="1"/>
  <c r="M72"/>
  <c r="G72"/>
  <c r="Y71"/>
  <c r="AA71" s="1"/>
  <c r="V71"/>
  <c r="M71"/>
  <c r="G71"/>
  <c r="Z71" s="1"/>
  <c r="Y70"/>
  <c r="M70"/>
  <c r="G70"/>
  <c r="AA70" s="1"/>
  <c r="Z69"/>
  <c r="Y69"/>
  <c r="AA69" s="1"/>
  <c r="M69"/>
  <c r="G69"/>
  <c r="Y68"/>
  <c r="AA68" s="1"/>
  <c r="M68"/>
  <c r="G68"/>
  <c r="Z68" s="1"/>
  <c r="Z67"/>
  <c r="Y67"/>
  <c r="M67"/>
  <c r="G67"/>
  <c r="AA67" s="1"/>
  <c r="Y66"/>
  <c r="M66"/>
  <c r="G66"/>
  <c r="AA66" s="1"/>
  <c r="Z65"/>
  <c r="Y65"/>
  <c r="AA65" s="1"/>
  <c r="M65"/>
  <c r="G65"/>
  <c r="Y64"/>
  <c r="AA64" s="1"/>
  <c r="M64"/>
  <c r="G64"/>
  <c r="Z64" s="1"/>
  <c r="Z63"/>
  <c r="Y63"/>
  <c r="M63"/>
  <c r="G63"/>
  <c r="AA63" s="1"/>
  <c r="X62"/>
  <c r="W62"/>
  <c r="V62"/>
  <c r="U62"/>
  <c r="Y62" s="1"/>
  <c r="AA62" s="1"/>
  <c r="G62"/>
  <c r="AA61"/>
  <c r="Y61"/>
  <c r="G61"/>
  <c r="Z61" s="1"/>
  <c r="AA60"/>
  <c r="Y60"/>
  <c r="G60"/>
  <c r="Z60" s="1"/>
  <c r="AA59"/>
  <c r="Y59"/>
  <c r="V59"/>
  <c r="U59"/>
  <c r="T59"/>
  <c r="P59"/>
  <c r="G59"/>
  <c r="Z59" s="1"/>
  <c r="Y58"/>
  <c r="AA58" s="1"/>
  <c r="U58"/>
  <c r="R58"/>
  <c r="M58"/>
  <c r="G58"/>
  <c r="Z58" s="1"/>
  <c r="Z57"/>
  <c r="Y57"/>
  <c r="AA57" s="1"/>
  <c r="X57"/>
  <c r="U57"/>
  <c r="R57"/>
  <c r="G57"/>
  <c r="Y56"/>
  <c r="X56"/>
  <c r="S56"/>
  <c r="R56"/>
  <c r="M56"/>
  <c r="H56"/>
  <c r="G56"/>
  <c r="Z56" s="1"/>
  <c r="Y55"/>
  <c r="Z55" s="1"/>
  <c r="S55"/>
  <c r="R55"/>
  <c r="M55"/>
  <c r="H55"/>
  <c r="G55"/>
  <c r="Y54"/>
  <c r="U54"/>
  <c r="R54"/>
  <c r="G54"/>
  <c r="Z53"/>
  <c r="Y53"/>
  <c r="AA53" s="1"/>
  <c r="U53"/>
  <c r="G53"/>
  <c r="Y52"/>
  <c r="AA52" s="1"/>
  <c r="R52"/>
  <c r="G52"/>
  <c r="Z52" s="1"/>
  <c r="Z51"/>
  <c r="Y51"/>
  <c r="R51"/>
  <c r="G51"/>
  <c r="AA51" s="1"/>
  <c r="Y50"/>
  <c r="R50"/>
  <c r="G50"/>
  <c r="AA50" s="1"/>
  <c r="Z49"/>
  <c r="Y49"/>
  <c r="AA49" s="1"/>
  <c r="X49"/>
  <c r="U49"/>
  <c r="T49"/>
  <c r="S49"/>
  <c r="R49"/>
  <c r="M49"/>
  <c r="H49"/>
  <c r="G49"/>
  <c r="AA48"/>
  <c r="Y48"/>
  <c r="X48"/>
  <c r="R48"/>
  <c r="H48"/>
  <c r="G48"/>
  <c r="Z48" s="1"/>
  <c r="Y47"/>
  <c r="X47"/>
  <c r="V47"/>
  <c r="U47"/>
  <c r="T47"/>
  <c r="I47"/>
  <c r="H47"/>
  <c r="G47"/>
  <c r="Z47" s="1"/>
  <c r="F47"/>
  <c r="Y46"/>
  <c r="U46"/>
  <c r="R46"/>
  <c r="I46"/>
  <c r="H46"/>
  <c r="G46"/>
  <c r="Y45"/>
  <c r="AA45" s="1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Y44"/>
  <c r="U44"/>
  <c r="R44"/>
  <c r="G44"/>
  <c r="Z44" s="1"/>
  <c r="Y43"/>
  <c r="AA43" s="1"/>
  <c r="U43"/>
  <c r="S43"/>
  <c r="G43"/>
  <c r="Z43" s="1"/>
  <c r="Y42"/>
  <c r="X42"/>
  <c r="R42"/>
  <c r="G42"/>
  <c r="Z42" s="1"/>
  <c r="Z41"/>
  <c r="Y41"/>
  <c r="AA41" s="1"/>
  <c r="U41"/>
  <c r="G41"/>
  <c r="Y40"/>
  <c r="AA40" s="1"/>
  <c r="R40"/>
  <c r="G40"/>
  <c r="Z40" s="1"/>
  <c r="Z39"/>
  <c r="Y39"/>
  <c r="R39"/>
  <c r="G39"/>
  <c r="AA39" s="1"/>
  <c r="X38"/>
  <c r="W38"/>
  <c r="V38"/>
  <c r="U38"/>
  <c r="T38"/>
  <c r="S38"/>
  <c r="R38"/>
  <c r="Q38"/>
  <c r="P38"/>
  <c r="O38"/>
  <c r="N38"/>
  <c r="M38"/>
  <c r="L38"/>
  <c r="K38"/>
  <c r="J38"/>
  <c r="I38"/>
  <c r="G38" s="1"/>
  <c r="Y37"/>
  <c r="AA37" s="1"/>
  <c r="X37"/>
  <c r="V37"/>
  <c r="G37"/>
  <c r="Z37" s="1"/>
  <c r="Z36"/>
  <c r="Y36"/>
  <c r="G36"/>
  <c r="AA36" s="1"/>
  <c r="Y35"/>
  <c r="AA35" s="1"/>
  <c r="U35"/>
  <c r="S35"/>
  <c r="R35"/>
  <c r="G35"/>
  <c r="Y34"/>
  <c r="AA34" s="1"/>
  <c r="R34"/>
  <c r="G34"/>
  <c r="Y33"/>
  <c r="U33"/>
  <c r="R33"/>
  <c r="G33"/>
  <c r="Z33" s="1"/>
  <c r="Y32"/>
  <c r="AA32" s="1"/>
  <c r="G32"/>
  <c r="Z32" s="1"/>
  <c r="Y31"/>
  <c r="AA31" s="1"/>
  <c r="G31"/>
  <c r="Z31" s="1"/>
  <c r="Y30"/>
  <c r="AA30" s="1"/>
  <c r="R30"/>
  <c r="G30"/>
  <c r="Y29"/>
  <c r="AA29" s="1"/>
  <c r="R29"/>
  <c r="G29"/>
  <c r="Z29" s="1"/>
  <c r="Z28"/>
  <c r="Y28"/>
  <c r="G28"/>
  <c r="AA28" s="1"/>
  <c r="X27"/>
  <c r="W27"/>
  <c r="V27"/>
  <c r="U27"/>
  <c r="T27"/>
  <c r="S27"/>
  <c r="R27"/>
  <c r="Q27"/>
  <c r="P27"/>
  <c r="O27"/>
  <c r="N27"/>
  <c r="Y27" s="1"/>
  <c r="M27"/>
  <c r="L27"/>
  <c r="K27"/>
  <c r="J27"/>
  <c r="I27"/>
  <c r="H27"/>
  <c r="G27" s="1"/>
  <c r="Y26"/>
  <c r="H26"/>
  <c r="G26"/>
  <c r="Z26" s="1"/>
  <c r="Z25"/>
  <c r="G25"/>
  <c r="AA25" s="1"/>
  <c r="Y24"/>
  <c r="AA24" s="1"/>
  <c r="O24"/>
  <c r="G24"/>
  <c r="Z24" s="1"/>
  <c r="Y23"/>
  <c r="R23"/>
  <c r="O23"/>
  <c r="K23"/>
  <c r="G23"/>
  <c r="Z23" s="1"/>
  <c r="Y22"/>
  <c r="AA22" s="1"/>
  <c r="G22"/>
  <c r="Z22" s="1"/>
  <c r="Y21"/>
  <c r="H21"/>
  <c r="G21"/>
  <c r="Z21" s="1"/>
  <c r="Z20"/>
  <c r="Y20"/>
  <c r="R20"/>
  <c r="P20"/>
  <c r="O20"/>
  <c r="G20"/>
  <c r="AA20" s="1"/>
  <c r="Y19"/>
  <c r="AA19" s="1"/>
  <c r="H19"/>
  <c r="G19"/>
  <c r="Z19" s="1"/>
  <c r="Y18"/>
  <c r="AA18" s="1"/>
  <c r="S18"/>
  <c r="H18"/>
  <c r="G18"/>
  <c r="Z18" s="1"/>
  <c r="Y17"/>
  <c r="S17"/>
  <c r="H17"/>
  <c r="G17"/>
  <c r="AA17" s="1"/>
  <c r="Z16"/>
  <c r="Y16"/>
  <c r="AA16" s="1"/>
  <c r="H16"/>
  <c r="G16"/>
  <c r="Y15"/>
  <c r="H15"/>
  <c r="G15"/>
  <c r="Z15" s="1"/>
  <c r="Y14"/>
  <c r="S14"/>
  <c r="H14"/>
  <c r="G14"/>
  <c r="Z14" s="1"/>
  <c r="Y13"/>
  <c r="H13"/>
  <c r="G13"/>
  <c r="Z13" s="1"/>
  <c r="AA12"/>
  <c r="Y12"/>
  <c r="S12"/>
  <c r="H12"/>
  <c r="G12"/>
  <c r="Z12" s="1"/>
  <c r="Y11"/>
  <c r="AA11" s="1"/>
  <c r="X11"/>
  <c r="S11"/>
  <c r="H11"/>
  <c r="G11"/>
  <c r="Z11" s="1"/>
  <c r="Y10"/>
  <c r="X10"/>
  <c r="H10"/>
  <c r="G10"/>
  <c r="AA10" s="1"/>
  <c r="Y9"/>
  <c r="AA9" s="1"/>
  <c r="S9"/>
  <c r="H9"/>
  <c r="G9"/>
  <c r="Z9" s="1"/>
  <c r="Y8"/>
  <c r="X8"/>
  <c r="H8"/>
  <c r="G8"/>
  <c r="AA8" s="1"/>
  <c r="X7"/>
  <c r="W7"/>
  <c r="V7"/>
  <c r="V5" s="1"/>
  <c r="U7"/>
  <c r="U5" s="1"/>
  <c r="T7"/>
  <c r="S7"/>
  <c r="S5" s="1"/>
  <c r="R7"/>
  <c r="R5" s="1"/>
  <c r="Q7"/>
  <c r="Q5" s="1"/>
  <c r="P7"/>
  <c r="O7"/>
  <c r="N7"/>
  <c r="M7"/>
  <c r="M5" s="1"/>
  <c r="L7"/>
  <c r="K7"/>
  <c r="J7"/>
  <c r="J5" s="1"/>
  <c r="I7"/>
  <c r="I5" s="1"/>
  <c r="H7"/>
  <c r="G7" s="1"/>
  <c r="Y6"/>
  <c r="U6"/>
  <c r="G6"/>
  <c r="X5"/>
  <c r="W5"/>
  <c r="T5"/>
  <c r="P5"/>
  <c r="O5"/>
  <c r="L5"/>
  <c r="K5"/>
  <c r="H5"/>
  <c r="O2" s="1"/>
  <c r="F5"/>
  <c r="Z6" l="1"/>
  <c r="AA13"/>
  <c r="AA21"/>
  <c r="Z34"/>
  <c r="Z35"/>
  <c r="Z45"/>
  <c r="Z46"/>
  <c r="Z54"/>
  <c r="AA55"/>
  <c r="AA79"/>
  <c r="Z83"/>
  <c r="AA23"/>
  <c r="Z30"/>
  <c r="Y7"/>
  <c r="Y5" s="1"/>
  <c r="AA56"/>
  <c r="Z27"/>
  <c r="Z62"/>
  <c r="G5"/>
  <c r="AA27"/>
  <c r="Z38"/>
  <c r="N5"/>
  <c r="Z8"/>
  <c r="Z10"/>
  <c r="Z17"/>
  <c r="AA26"/>
  <c r="Z50"/>
  <c r="Z66"/>
  <c r="Z70"/>
  <c r="Z73"/>
  <c r="Z79"/>
  <c r="AA6"/>
  <c r="AA15"/>
  <c r="Y38"/>
  <c r="AA38" s="1"/>
  <c r="AA46"/>
  <c r="AA77"/>
  <c r="AA81"/>
  <c r="AA14"/>
  <c r="AA33"/>
  <c r="AA42"/>
  <c r="AA44"/>
  <c r="AA47"/>
  <c r="AA54"/>
  <c r="AA80"/>
  <c r="Z7" l="1"/>
  <c r="AA7"/>
  <c r="AA5"/>
  <c r="AA2"/>
  <c r="Z5"/>
  <c r="Z2"/>
</calcChain>
</file>

<file path=xl/sharedStrings.xml><?xml version="1.0" encoding="utf-8"?>
<sst xmlns="http://schemas.openxmlformats.org/spreadsheetml/2006/main" count="238" uniqueCount="160">
  <si>
    <t>伽师县2022年巩固拓展脱贫攻坚成果同乡村振兴有效衔接项目台账</t>
  </si>
  <si>
    <t>序号</t>
  </si>
  <si>
    <t>项目库编号</t>
  </si>
  <si>
    <t>项目名称</t>
  </si>
  <si>
    <t>项目类型</t>
  </si>
  <si>
    <t>建设地点及内容</t>
  </si>
  <si>
    <t>本年度
计划投资
(万元)</t>
  </si>
  <si>
    <t>整合资金安排情况（万元）</t>
  </si>
  <si>
    <t>10月支出计划任务
（万元）</t>
  </si>
  <si>
    <t>1月支出</t>
  </si>
  <si>
    <t>3月支出</t>
  </si>
  <si>
    <t>4月支出</t>
  </si>
  <si>
    <t>5月支出</t>
  </si>
  <si>
    <t>6月已支出</t>
  </si>
  <si>
    <t>7月支出</t>
  </si>
  <si>
    <t>8月支出</t>
  </si>
  <si>
    <t>9月支出</t>
  </si>
  <si>
    <t>10月支出</t>
  </si>
  <si>
    <t>11月支出</t>
  </si>
  <si>
    <t>12月支出</t>
  </si>
  <si>
    <t>累计支出</t>
  </si>
  <si>
    <t>余额</t>
  </si>
  <si>
    <t>资金支出率
（%）</t>
  </si>
  <si>
    <t>监管单位</t>
  </si>
  <si>
    <t>备注</t>
  </si>
  <si>
    <t>合计</t>
  </si>
  <si>
    <t>财政衔接推进乡村振兴补助资金</t>
  </si>
  <si>
    <t>其他涉农整合资金</t>
  </si>
  <si>
    <t>地方政府一般债券
资金</t>
  </si>
  <si>
    <t>地县资金</t>
  </si>
  <si>
    <t>其他资金</t>
  </si>
  <si>
    <t>合   计</t>
  </si>
  <si>
    <t>2022-js001</t>
  </si>
  <si>
    <t>伽师县新梅加工厂附属配套工程建设项目</t>
  </si>
  <si>
    <t>产业增收</t>
  </si>
  <si>
    <t>对江巴孜乡色日克托克拉克（3）村新梅加工厂房进行附属配套工程建设，总投资1700万元。
建设内容：污水处理设施占地面积3600平方米，锅炉房492平方米，地上配电室及发电机房110平方米，消防水池及蓄水池850立方米，道路硬化及场地面积10850平方米，并配备水电气等附属设备。资产归10个村，（英买里乡4个村：阿亚格英买里村（11）村、巴什兰干（13）村、克孜勒巴依拉克(15)村、拉依力克(20)村，江巴孜乡克其克布鲁胡其（24）村，米夏乡其拉克（13）村，夏普吐勒镇喀赞库勒（14）村，和夏阿瓦提镇墩吕克（17）村，克孜勒苏乡阿克艾日克（23)村，铁日木乡恰央恰克提（9）村），每年资产收益分红6%。</t>
  </si>
  <si>
    <t>供销社</t>
  </si>
  <si>
    <t>2022-js002</t>
  </si>
  <si>
    <t>伽师县2022年拱棚建设项目</t>
  </si>
  <si>
    <t>为大力发展设施农业，增强瓜菜供应能力，提高农民收入，建设连栋拱棚29座、规格:每栋11200平方米。补助标准：120万元/座，总投资3500万元。
英买里乡阿亚格英买里（11）村3座，江巴孜乡开旦木加依村（10）村2座，卧里托格拉克镇巴扎（28）村3座，克孜勒博依镇恰瓦拉（27）村3座，米夏乡其兰力克（8）村2座，夏普吐勒镇恰依拉（19）村3座，和夏阿瓦提镇欧吐拉巴格恰村（38）村3座，克孜勒苏乡古里巴什（18）村2座，古勒鲁克乡2座，玉代克力克乡乔拉克（10）村2座，铁日木乡阿亚格铁日木村（5）村2座，巴仁镇巴仁（1）村2座。</t>
  </si>
  <si>
    <t>农技推广中心</t>
  </si>
  <si>
    <t>英买里乡</t>
  </si>
  <si>
    <t>江巴孜乡</t>
  </si>
  <si>
    <t>卧里托格拉克镇</t>
  </si>
  <si>
    <t>克孜勒博依镇</t>
  </si>
  <si>
    <t>米夏乡</t>
  </si>
  <si>
    <t>夏普吐勒镇</t>
  </si>
  <si>
    <t>和夏阿瓦提镇</t>
  </si>
  <si>
    <t>克孜勒苏乡</t>
  </si>
  <si>
    <t>古勒鲁克乡</t>
  </si>
  <si>
    <t>玉代克力克乡</t>
  </si>
  <si>
    <t>铁日木乡</t>
  </si>
  <si>
    <t>巴仁镇</t>
  </si>
  <si>
    <t>2022-js006</t>
  </si>
  <si>
    <t>伽师县克孜勒博依镇生态综合整治工程（现代农业产业园）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</si>
  <si>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</si>
  <si>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自然资源局</t>
  </si>
  <si>
    <t>2022-js007</t>
  </si>
  <si>
    <t>伽师县林果防治药剂采购项目</t>
  </si>
  <si>
    <t xml:space="preserve">开展伽师县林果秋冬季防治工作，购置药剂：清园剂150吨，计900万元；树干涂白剂300吨，计490万元，合计为1390万元。                               </t>
  </si>
  <si>
    <t>2022-js008</t>
  </si>
  <si>
    <t>伽师县2022年林果接穗储备项目</t>
  </si>
  <si>
    <t>1、10个乡镇192个村共采集新梅（杏李）接穗168.22万根，开展伽师新梅（杏李）嫁接，确保伽师新梅（杏李）产业的良好发展。总资金45.26万元。
2、夏普吐勒镇巴依艾日克（13）村杏李采穗圃700亩，玉代克力克乡英艾日克（12）村石榴采穗圃100亩，开展林果嫁接。总规模800亩，投资40万元。</t>
  </si>
  <si>
    <t>2022-js010</t>
  </si>
  <si>
    <t>喀什地区现代农业（百万只良种肉羊）产业园-伽师县场扩建项目</t>
  </si>
  <si>
    <t>在喀什市阿克喀什乡墩艾日克（4）村占地面积约60000平方米，新建扩建规模化养殖车间6栋，隔离观察规模化养殖车间1栋，建设面积14100平方米，以及相关配套设施和设备等，投资1500万元。</t>
  </si>
  <si>
    <t>畜牧兽医局</t>
  </si>
  <si>
    <t>2022-js012</t>
  </si>
  <si>
    <t>伽师县畜禽饲草料加工厂建设项目</t>
  </si>
  <si>
    <t>江巴孜乡色日克托克拉克（3）村建设饲草料加工厂1座，包含厂房建设、库房建设、设备采购及附属设施配套等。延伸甜菜产业链，利用糖渣加工饲料。总投资5000万元，2022年投资930万元。</t>
  </si>
  <si>
    <t>2022-js013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</si>
  <si>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</si>
  <si>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</t>
  </si>
  <si>
    <t>伽师县一二三产业融合特色产业小镇建设（二期）</t>
  </si>
  <si>
    <t>在喀什市伯什克然木乡喀拉库木（18）村，建设一座集孵化、育雏、养殖、屠宰等黑鸡家禽养殖基地的基础设施建设，设备购置等，总投资2000万元。</t>
  </si>
  <si>
    <t>2022-js016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</si>
  <si>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</si>
  <si>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2、卧里托格拉克镇帕尔其托格拉克（15）村计划修建防渗渠道4.78公里及配套建筑物，资金380万元。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</si>
  <si>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发改委</t>
  </si>
  <si>
    <t>交通局</t>
  </si>
  <si>
    <t>江巴孜乡（防渗渠）</t>
  </si>
  <si>
    <t>卧里托格拉克镇（防渗渠）</t>
  </si>
  <si>
    <t>米夏乡（道路）</t>
  </si>
  <si>
    <t>夏普吐勒镇（道路）</t>
  </si>
  <si>
    <t>和夏阿瓦提镇（防渗渠）</t>
  </si>
  <si>
    <t>克孜勒苏乡（防渗渠）</t>
  </si>
  <si>
    <t>古勒鲁克乡（防渗渠\土地整治）</t>
  </si>
  <si>
    <t>2022-js017</t>
  </si>
  <si>
    <t>伽师县小额贷款贴息项目</t>
  </si>
  <si>
    <t>全县小额信贷8494户脱贫户贴息，资金1000万元。</t>
  </si>
  <si>
    <t>财政局</t>
  </si>
  <si>
    <t>2022-js003</t>
  </si>
  <si>
    <t>伽师县现代设施新梅产业园建设项目</t>
  </si>
  <si>
    <t>农技中心</t>
  </si>
  <si>
    <t>2022-js020</t>
  </si>
  <si>
    <t>伽师县乡镇小微产业园建设项目</t>
  </si>
  <si>
    <t>在夏普吐勒镇巴扎（1）村、克孜勒苏乡央艾日克（12）村、古勒鲁克乡喀日木库木（11）村、玉代克力克乡巴扎（5）村新建以小微产业园厂房及水电路配套附属设施，总投资1336万元，资产归村集体所有，每年资产收益分红6%。
夏普吐勒镇巴扎（1）村乡镇小微产业园拟新建园区内上下水电、路等基础设施配套，预算160万元；
克孜勒苏乡央艾日克（12）村乡镇小微产业园拟新建园区内综合设备用房486平方米及室外附属等，预算398万元；
古勒鲁克乡喀日木库木（11）村乡镇小微产业园拟新建综合设备用房一座492.28平方米，配套建设室外附属设施，预算投资398万元；
玉代克力克乡巴扎（5）村乡镇小微产业园拟新建建材厂一座1000平方米，消防水池一座75平方米，并配套购置安装400kv变压器一个，预算投资380万元.</t>
  </si>
  <si>
    <t>商工局</t>
  </si>
  <si>
    <t>2022-js025</t>
  </si>
  <si>
    <t>伽师县2022年乡村道路日常养护项目</t>
  </si>
  <si>
    <t>就业增收</t>
  </si>
  <si>
    <t>12个乡镇1254名护路员公益性岗位进行工资补助，每人每月1000元，计划资金1504.8万元。</t>
  </si>
  <si>
    <t>2022-js019</t>
  </si>
  <si>
    <t>伽师县2022年乡村振兴就业创业基地建设项目</t>
  </si>
  <si>
    <t>在4个乡镇集中连片建设乡村振兴就业创业基地，配套相应附属设施。资产归村集体所有，每个乡村振兴就业创业基地解决每个村不低于5名已脱贫户就业，每个村补助资金100万，总资金4300万元。
1、克孜勒博依镇建设场地规划用地面积20962.76平方米、规划总建筑面积4477平方米，预算投资1200万元，资产归12个村：居维其（2）村、库木买里斯（3）村、英艾日克（8）村、巴格艾日克（9）村、曲勒库勒（13）村、坎迪尔勒克（19）村、色满（23）村、木努尔（25）村、恰瓦拉（27）村、铁热克博斯坦（28）村、阿容（29）村、博迪马勒（30）村。
2、克孜勒苏乡规划用地面积1411平方米（2.11亩），本次规划建筑面积1233平方米，预算投资400万元，资产归4个村：巴什栏杆（1）村、塔格艾日克（17）村、阿克艾日克（23）村、阿克托喀依（30）村。
3、古勒鲁克乡规划用地面积9237平方米（13.8亩），规划建筑面积4965平方米，预算投资1400万元，资产归14个村：巴什古勒鲁克（1）村、兰干（2）村、英巴格（5）村、阿克提坎（8）村、巴什阿勒克库勒(9）村，阿勒喀库勒（10）村、拜什塔木（12）村、科克塔勒（19）村、阿克托卡依（20）村、苏巴斯提（21）村、英买里（23）村、欧吐拉拜什塔木（24）村、阿亚格科克塔勒（25）、巴什阿恰勒（26）村、克孜力库木（27）村。
4、西克尔镇规划用地面积5131.4平方米（7.7亩），规划建筑面积3843平方米，预算投资1300万元，资产归13个村：原卧里托格拉克镇色日克托格拉克（6）村、托库勒（9）村、喀热古鲁克（10）村、夏普吐勒买里斯（12）村、苏坎阿斯特（13）村、托格拉（33）村、阔曲买贝希（34）村；原克孜勒苏乡多来提巴格（27）村、克日克塔木（29）村、古力巴格（31）村；原古勒鲁克乡喀让古鲁克（15）村、阿恰勒（17）村、库其木拜什（28）村。</t>
  </si>
  <si>
    <t>2022-js027</t>
  </si>
  <si>
    <t>伽师县2022年示范村建设项目</t>
  </si>
  <si>
    <t>乡村建设行动</t>
  </si>
  <si>
    <t>对19个示范村开展垃圾污水处理、道路建设、渠道防渗、公共厕所、电子商务服务站等项目建设，总投资11012.615万元。
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</si>
  <si>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乡村振兴局</t>
  </si>
  <si>
    <t>上缴52.537136</t>
  </si>
  <si>
    <t>2022-js031</t>
  </si>
  <si>
    <t>伽师县英买里乡英买里村重点示范村建设项目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</si>
  <si>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，总投资2932.37万元，其中衔接资金1790.37万元。</t>
  </si>
  <si>
    <t>2022-js032</t>
  </si>
  <si>
    <t>伽师县铁日木乡幸福村重点示范村建设项目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</si>
  <si>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，总投资3600万元其中衔接资金1983.51万元。</t>
  </si>
  <si>
    <t>2022-js036</t>
  </si>
  <si>
    <t>伽师县“雨露计划”职业教育补助项目</t>
  </si>
  <si>
    <t>巩固三保障成果</t>
  </si>
  <si>
    <t>对疆内外在册就读中职、高职、技工学校伽师籍脱贫户学生家庭进行补助。补助人数7000人，每人补助3000元，总资金2100万元。</t>
  </si>
  <si>
    <t>教育局</t>
  </si>
  <si>
    <t>2022-js037</t>
  </si>
  <si>
    <t>伽师县2022年农村居民“煤改电”工程建设项目</t>
  </si>
  <si>
    <t>8个乡镇72个村4224户（脱贫户3128户，三类户监测户1096户）开展煤改电建设，解决脱贫户冬季采暖问题，每户补助900元/户，资金380.16万元。</t>
  </si>
  <si>
    <t>发改委、住建局</t>
  </si>
  <si>
    <t>2022-js015</t>
  </si>
  <si>
    <t>喀什地区一市四县屠宰分割加工体系建设项目-伽师县项目</t>
  </si>
  <si>
    <t>疏附县吾库萨克镇建设一座畜牧屠宰加工厂。建设内容屠宰间2592平方，并购置畜禽屠宰设备1套，建设厂区硬化8000平方及给排水、供电等附属设施，总投资1000万元。</t>
  </si>
  <si>
    <t>畜牧局</t>
  </si>
  <si>
    <t>2022-js026</t>
  </si>
  <si>
    <t>伽师县2022年过渡性公益岗位安置补助项目</t>
  </si>
  <si>
    <t>对伽师县12个乡镇320名过渡性脱贫户、监测户公益性岗位进行5个月安置补助资金，补助标准：1620元/人/月，总资金259.2万元。</t>
  </si>
  <si>
    <t>2022-js039</t>
  </si>
  <si>
    <t>伽师县畜禽养殖小区附属配套建设项目</t>
  </si>
  <si>
    <t>在和夏阿瓦提镇达西村为养殖小区配套道路、水、电等附属设施建设，总投资398.5万元。</t>
  </si>
  <si>
    <t>2022-js033</t>
  </si>
  <si>
    <t>伽师县夏普吐勒镇斗渠防渗改建项目</t>
  </si>
  <si>
    <t>夏普吐勒镇渠系防渗改建125km及配套建筑物，总投资5000万元。</t>
  </si>
  <si>
    <t>水利局</t>
  </si>
  <si>
    <t>2022-js022</t>
  </si>
  <si>
    <t>伽师瓜干加工厂附属配套项目</t>
  </si>
  <si>
    <t>在卧里托格拉克镇销尔介乃克（18）村伽师瓜加工厂区购置2000kw变压器1台，配电间54平方，100吨污水处理设备1台及设备间90平方，等基础设施，投资256万元。</t>
  </si>
  <si>
    <t>2022-js004</t>
  </si>
  <si>
    <t>伽师县铁日木乡斗渠防渗改造工程</t>
  </si>
  <si>
    <t>铁日木乡阿亚格兰干（10）村斗渠改造总长度为3.55km，配套渠系建筑物13座。流量0.8m³/s，总投资390万元。</t>
  </si>
  <si>
    <t>2022-js009</t>
  </si>
  <si>
    <t>伽师县英买里乡斗渠防渗改造工程</t>
  </si>
  <si>
    <t>英买里乡吐孜鲁克（9）村斗渠改造总长度为4.5km，配套渠系建筑物23座。流量1m³/s，总投资390万元。</t>
  </si>
  <si>
    <t>2022-js011</t>
  </si>
  <si>
    <t>伽师县和夏阿瓦提镇斗渠防渗改造工程</t>
  </si>
  <si>
    <t>和夏阿瓦提镇克亚格勒克（28）村斗渠改造总长度为4.2km，配套渠系建筑物6座。流量1m³/s，总投资390万元。</t>
  </si>
  <si>
    <t>2022-js029</t>
  </si>
  <si>
    <t>伽师县西克尔库勒镇、铁日木乡、江巴孜乡村组道路建设项目</t>
  </si>
  <si>
    <t>伽师县2022年西克尔库勒镇、铁日木乡、江巴孜乡村组道路建设项目：主要建设内容：路基、路面桥涵及附属设施，新建村组道路共5.7km，其中：新建西克尔库勒镇内部砂石道路3.4公里；新建铁日木乡阿亚格铁日木村沥青道路0.5公里；新建江巴孜乡阿亚格仓村砂石道路1.8公里。 路基宽度 7.0m/6.5m，路面宽6.5m/6m，路面结构为15cm沥青面层+15cm级配砂砾基层+35cm天然砂砾底基层 。总投资300万元。</t>
  </si>
  <si>
    <t>伽师县新梅冷链物流基地建设项目</t>
  </si>
  <si>
    <t>新建冷链仓储19281.10平方米；新梅配送中心、新梅之家等配套服务区18181平方米及附属配套设施建设，项目总投资23833万元，衔接资金配套1101.3984万元。</t>
  </si>
  <si>
    <t>管理费</t>
  </si>
  <si>
    <t>用于项目前期设计、评审、招标、监理以及验收等与项目管理相关支出。资金400万元。</t>
  </si>
  <si>
    <t>为大力发展设施农业，增强反季节市场供应能力，提高农民收入，在英买里乡英买里村，夏阿瓦提镇墩吕克（17）村、克亚克勒克（28）村，铁日木乡恰央恰克提（9）村、阿亚格兰干（10）村，建设温室大棚875座，规格;50m*9m,补助标准：20万元/座，总投资17500万元.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</si>
</sst>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yyyy&quot;年&quot;m&quot;月&quot;d&quot;日&quot;;@"/>
    <numFmt numFmtId="177" formatCode="0.00_);[Red]\(0.00\)"/>
    <numFmt numFmtId="178" formatCode="0.00_ "/>
  </numFmts>
  <fonts count="16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28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2"/>
      <name val="方正黑体简体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">
    <xf numFmtId="0" fontId="0" fillId="0" borderId="0">
      <alignment vertical="center"/>
    </xf>
    <xf numFmtId="0" fontId="9" fillId="0" borderId="7">
      <alignment vertical="top"/>
      <protection locked="0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protection locked="0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top"/>
    </xf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</cellStyleXfs>
  <cellXfs count="61">
    <xf numFmtId="0" fontId="0" fillId="0" borderId="0" xfId="0">
      <alignment vertical="center"/>
    </xf>
    <xf numFmtId="10" fontId="1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177" fontId="3" fillId="0" borderId="0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/>
    </xf>
    <xf numFmtId="31" fontId="3" fillId="0" borderId="0" xfId="0" applyNumberFormat="1" applyFont="1" applyFill="1" applyBorder="1" applyAlignment="1" applyProtection="1">
      <alignment vertical="center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177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177" fontId="1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15" fillId="0" borderId="1" xfId="0" applyNumberFormat="1" applyFont="1" applyFill="1" applyBorder="1" applyAlignment="1" applyProtection="1">
      <alignment horizontal="center" vertical="center" wrapText="1"/>
    </xf>
    <xf numFmtId="177" fontId="14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Fill="1">
      <alignment vertical="center"/>
    </xf>
    <xf numFmtId="17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177" fontId="2" fillId="0" borderId="0" xfId="0" applyNumberFormat="1" applyFont="1" applyFill="1" applyAlignment="1" applyProtection="1">
      <alignment horizontal="center" vertical="center" wrapText="1"/>
    </xf>
    <xf numFmtId="10" fontId="2" fillId="0" borderId="0" xfId="0" applyNumberFormat="1" applyFont="1" applyFill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left" vertical="center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177" fontId="4" fillId="0" borderId="4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7">
    <cellStyle name="常规" xfId="0" builtinId="0"/>
    <cellStyle name="常规 10" xfId="8"/>
    <cellStyle name="常规 10 2" xfId="9"/>
    <cellStyle name="常规 105" xfId="10"/>
    <cellStyle name="常规 12" xfId="2"/>
    <cellStyle name="常规 14" xfId="11"/>
    <cellStyle name="常规 16" xfId="4"/>
    <cellStyle name="常规 18" xfId="12"/>
    <cellStyle name="常规 2" xfId="13"/>
    <cellStyle name="常规 2 2 2 10 2 2 2 2" xfId="3"/>
    <cellStyle name="常规 2 4" xfId="16"/>
    <cellStyle name="常规 28" xfId="14"/>
    <cellStyle name="常规 3" xfId="15"/>
    <cellStyle name="常规 43" xfId="5"/>
    <cellStyle name="常规 50" xfId="6"/>
    <cellStyle name="常规 55" xfId="7"/>
    <cellStyle name="汇总 18 2 2 2 2" xfId="1"/>
  </cellStyles>
  <dxfs count="0"/>
  <tableStyles count="0" defaultTableStyle="TableStyleMedium2" defaultPivotStyle="PivotStyleLight16"/>
  <colors>
    <mruColors>
      <color rgb="FF00000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R83"/>
  <sheetViews>
    <sheetView tabSelected="1" zoomScaleSheetLayoutView="81" workbookViewId="0">
      <pane xSplit="4" ySplit="5" topLeftCell="E36" activePane="bottomRight" state="frozen"/>
      <selection pane="topRight"/>
      <selection pane="bottomLeft"/>
      <selection pane="bottomRight" activeCell="G37" sqref="G37"/>
    </sheetView>
  </sheetViews>
  <sheetFormatPr defaultColWidth="9" defaultRowHeight="13.5"/>
  <cols>
    <col min="1" max="1" width="4.875" style="26" customWidth="1"/>
    <col min="2" max="2" width="8.25" style="26" customWidth="1"/>
    <col min="3" max="3" width="21.375" style="35" customWidth="1"/>
    <col min="4" max="4" width="5.875" style="35" customWidth="1"/>
    <col min="5" max="5" width="38.75" style="36" customWidth="1"/>
    <col min="6" max="6" width="13.125" style="37" customWidth="1"/>
    <col min="7" max="7" width="13" style="37" customWidth="1"/>
    <col min="8" max="8" width="15" style="37" customWidth="1"/>
    <col min="9" max="9" width="11.125" style="37" customWidth="1"/>
    <col min="10" max="10" width="11.375" style="37" customWidth="1"/>
    <col min="11" max="11" width="12" style="37" customWidth="1"/>
    <col min="12" max="12" width="8.625" style="37" customWidth="1"/>
    <col min="13" max="23" width="14.125" style="37" hidden="1" customWidth="1"/>
    <col min="24" max="25" width="14.125" style="37" customWidth="1"/>
    <col min="26" max="26" width="14.125" style="35" customWidth="1"/>
    <col min="27" max="27" width="15" style="1" customWidth="1"/>
    <col min="28" max="28" width="13.375" style="26" customWidth="1"/>
    <col min="29" max="29" width="14.75" style="38" customWidth="1"/>
    <col min="30" max="16369" width="9" style="26"/>
    <col min="16370" max="16384" width="9" style="42"/>
  </cols>
  <sheetData>
    <row r="1" spans="1:16372" s="26" customFormat="1" ht="40.5" customHeight="1">
      <c r="A1" s="49" t="s">
        <v>0</v>
      </c>
      <c r="B1" s="49"/>
      <c r="C1" s="49"/>
      <c r="D1" s="49"/>
      <c r="E1" s="4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49"/>
      <c r="AA1" s="51"/>
      <c r="AB1" s="49"/>
      <c r="AC1" s="49"/>
    </row>
    <row r="2" spans="1:16372" s="27" customFormat="1" ht="20.100000000000001" customHeight="1">
      <c r="A2" s="52"/>
      <c r="B2" s="52"/>
      <c r="C2" s="52"/>
      <c r="D2" s="52"/>
      <c r="E2" s="2"/>
      <c r="F2" s="3"/>
      <c r="G2" s="4"/>
      <c r="H2" s="4"/>
      <c r="I2" s="4"/>
      <c r="J2" s="4"/>
      <c r="K2" s="4"/>
      <c r="L2" s="4"/>
      <c r="M2" s="4"/>
      <c r="N2" s="4"/>
      <c r="O2" s="4">
        <f>H5*0.3</f>
        <v>18711.539999999997</v>
      </c>
      <c r="P2" s="4"/>
      <c r="Q2" s="4"/>
      <c r="R2" s="18"/>
      <c r="S2" s="4"/>
      <c r="T2" s="4"/>
      <c r="U2" s="4"/>
      <c r="V2" s="4"/>
      <c r="W2" s="4"/>
      <c r="X2" s="4"/>
      <c r="Y2" s="4"/>
      <c r="Z2" s="2">
        <f>G5-Y5</f>
        <v>1635.3303790000209</v>
      </c>
      <c r="AA2" s="19">
        <f>Y5-200-29</f>
        <v>63131.139620999995</v>
      </c>
      <c r="AB2" s="20"/>
      <c r="AC2" s="21"/>
    </row>
    <row r="3" spans="1:16372" s="28" customFormat="1" ht="26.1" customHeight="1">
      <c r="A3" s="48" t="s">
        <v>1</v>
      </c>
      <c r="B3" s="56" t="s">
        <v>2</v>
      </c>
      <c r="C3" s="48" t="s">
        <v>3</v>
      </c>
      <c r="D3" s="48" t="s">
        <v>4</v>
      </c>
      <c r="E3" s="48" t="s">
        <v>5</v>
      </c>
      <c r="F3" s="58" t="s">
        <v>6</v>
      </c>
      <c r="G3" s="53" t="s">
        <v>7</v>
      </c>
      <c r="H3" s="54"/>
      <c r="I3" s="54"/>
      <c r="J3" s="54"/>
      <c r="K3" s="54"/>
      <c r="L3" s="55"/>
      <c r="M3" s="60" t="s">
        <v>8</v>
      </c>
      <c r="N3" s="43" t="s">
        <v>9</v>
      </c>
      <c r="O3" s="43" t="s">
        <v>10</v>
      </c>
      <c r="P3" s="43" t="s">
        <v>11</v>
      </c>
      <c r="Q3" s="43" t="s">
        <v>12</v>
      </c>
      <c r="R3" s="43" t="s">
        <v>13</v>
      </c>
      <c r="S3" s="43" t="s">
        <v>14</v>
      </c>
      <c r="T3" s="43" t="s">
        <v>15</v>
      </c>
      <c r="U3" s="43" t="s">
        <v>16</v>
      </c>
      <c r="V3" s="43" t="s">
        <v>17</v>
      </c>
      <c r="W3" s="43" t="s">
        <v>18</v>
      </c>
      <c r="X3" s="43" t="s">
        <v>19</v>
      </c>
      <c r="Y3" s="43" t="s">
        <v>20</v>
      </c>
      <c r="Z3" s="45" t="s">
        <v>21</v>
      </c>
      <c r="AA3" s="47" t="s">
        <v>22</v>
      </c>
      <c r="AB3" s="48" t="s">
        <v>23</v>
      </c>
      <c r="AC3" s="48" t="s">
        <v>24</v>
      </c>
    </row>
    <row r="4" spans="1:16372" s="29" customFormat="1" ht="69.95" customHeight="1">
      <c r="A4" s="48"/>
      <c r="B4" s="57"/>
      <c r="C4" s="48"/>
      <c r="D4" s="48"/>
      <c r="E4" s="48"/>
      <c r="F4" s="59"/>
      <c r="G4" s="5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0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6"/>
      <c r="AA4" s="47"/>
      <c r="AB4" s="48"/>
      <c r="AC4" s="48"/>
    </row>
    <row r="5" spans="1:16372" s="29" customFormat="1" ht="54" customHeight="1">
      <c r="A5" s="7"/>
      <c r="B5" s="8"/>
      <c r="C5" s="8"/>
      <c r="D5" s="7"/>
      <c r="E5" s="9" t="s">
        <v>31</v>
      </c>
      <c r="F5" s="10">
        <f>SUM(F6+F7+F20+F21+F22+F23+F24+F25+F26+F27+F36+F37+F38+F43+F44+F45+F57+F58+F59+F60+F61+F62+F75+F76+F77+F78+F79+F80+F81+F82+F83)</f>
        <v>79076.513399999996</v>
      </c>
      <c r="G5" s="10">
        <f>SUM(G6+G7+G20+G21+G22+G23+G24+G25+G26+G27+G36+G37+G38+G43+G44+G45+G57+G58+G59+G60+G61+G62+G75+G76+G77+G78+G79+G80+G81+G82+G83)</f>
        <v>64995.470000000016</v>
      </c>
      <c r="H5" s="10">
        <f t="shared" ref="H5:X5" si="0">SUM(H6:H7)+SUM(H20:H26)+H27+SUM(H36:H38)+SUM(H43:H45)+SUM(H57:H62)+SUM(H75:H83)</f>
        <v>62371.799999999996</v>
      </c>
      <c r="I5" s="10">
        <f t="shared" si="0"/>
        <v>2361.17</v>
      </c>
      <c r="J5" s="10">
        <f t="shared" si="0"/>
        <v>0</v>
      </c>
      <c r="K5" s="10">
        <f t="shared" si="0"/>
        <v>262.5</v>
      </c>
      <c r="L5" s="10">
        <f t="shared" si="0"/>
        <v>0</v>
      </c>
      <c r="M5" s="10">
        <f t="shared" si="0"/>
        <v>4380.334683</v>
      </c>
      <c r="N5" s="10">
        <f t="shared" si="0"/>
        <v>434.59402799999998</v>
      </c>
      <c r="O5" s="10">
        <f t="shared" si="0"/>
        <v>5832.8006669999986</v>
      </c>
      <c r="P5" s="10">
        <f t="shared" si="0"/>
        <v>5511.2060439999996</v>
      </c>
      <c r="Q5" s="10">
        <f t="shared" si="0"/>
        <v>1180.131965</v>
      </c>
      <c r="R5" s="10">
        <f t="shared" si="0"/>
        <v>9196.3420879999994</v>
      </c>
      <c r="S5" s="10">
        <f t="shared" si="0"/>
        <v>9232.9667339999996</v>
      </c>
      <c r="T5" s="10">
        <f t="shared" si="0"/>
        <v>1708.7042040000006</v>
      </c>
      <c r="U5" s="10">
        <f t="shared" si="0"/>
        <v>17693.195653999999</v>
      </c>
      <c r="V5" s="10">
        <f t="shared" si="0"/>
        <v>5218.6918489999998</v>
      </c>
      <c r="W5" s="10">
        <f t="shared" si="0"/>
        <v>3594.485381</v>
      </c>
      <c r="X5" s="10">
        <f t="shared" si="0"/>
        <v>6148.9736929999999</v>
      </c>
      <c r="Y5" s="10">
        <f>SUM(Y6:Y7)+SUM(Y20:Y26)+Y27+SUM(Y36:Y38)+SUM(Y43:Y45)+SUM(Y57:Y62)+Y75+Y76+Y81+Y82+Y77+Y78+Y79+Y80+Y83</f>
        <v>63360.139620999995</v>
      </c>
      <c r="Z5" s="22">
        <f t="shared" ref="Z5:Z68" si="1">G5-Y5</f>
        <v>1635.3303790000209</v>
      </c>
      <c r="AA5" s="23">
        <f t="shared" ref="AA5:AA68" si="2">Y5/G5</f>
        <v>0.97483931758628684</v>
      </c>
      <c r="AB5" s="24"/>
      <c r="AC5" s="7"/>
    </row>
    <row r="6" spans="1:16372" s="29" customFormat="1" ht="54" customHeight="1">
      <c r="A6" s="11">
        <v>1</v>
      </c>
      <c r="B6" s="11" t="s">
        <v>32</v>
      </c>
      <c r="C6" s="12" t="s">
        <v>33</v>
      </c>
      <c r="D6" s="11" t="s">
        <v>34</v>
      </c>
      <c r="E6" s="12" t="s">
        <v>35</v>
      </c>
      <c r="F6" s="13">
        <v>1700</v>
      </c>
      <c r="G6" s="13">
        <f t="shared" ref="G6:G69" si="3">SUM(H6:L6)</f>
        <v>1700</v>
      </c>
      <c r="H6" s="13">
        <v>1700</v>
      </c>
      <c r="I6" s="13"/>
      <c r="J6" s="13"/>
      <c r="K6" s="13"/>
      <c r="L6" s="13"/>
      <c r="M6" s="15"/>
      <c r="N6" s="15"/>
      <c r="O6" s="15"/>
      <c r="P6" s="15">
        <v>56</v>
      </c>
      <c r="Q6" s="15">
        <v>49</v>
      </c>
      <c r="R6" s="15">
        <v>486.82299999999998</v>
      </c>
      <c r="S6" s="15">
        <v>973.64599999999996</v>
      </c>
      <c r="T6" s="15">
        <v>-98</v>
      </c>
      <c r="U6" s="40">
        <f>-7+113.592</f>
        <v>106.592</v>
      </c>
      <c r="V6" s="15"/>
      <c r="W6" s="15"/>
      <c r="X6" s="15">
        <v>125.93899999999999</v>
      </c>
      <c r="Y6" s="15">
        <f t="shared" ref="Y6:Y19" si="4">SUM(N6:X6)</f>
        <v>1700.0000000000002</v>
      </c>
      <c r="Z6" s="25">
        <f t="shared" si="1"/>
        <v>0</v>
      </c>
      <c r="AA6" s="23">
        <f t="shared" si="2"/>
        <v>1.0000000000000002</v>
      </c>
      <c r="AB6" s="11" t="s">
        <v>36</v>
      </c>
      <c r="AC6" s="30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  <c r="ENF6" s="26"/>
      <c r="ENG6" s="26"/>
      <c r="ENH6" s="26"/>
      <c r="ENI6" s="26"/>
      <c r="ENJ6" s="26"/>
      <c r="ENK6" s="26"/>
      <c r="ENL6" s="26"/>
      <c r="ENM6" s="26"/>
      <c r="ENN6" s="26"/>
      <c r="ENO6" s="26"/>
      <c r="ENP6" s="26"/>
      <c r="ENQ6" s="26"/>
      <c r="ENR6" s="26"/>
      <c r="ENS6" s="26"/>
      <c r="ENT6" s="26"/>
      <c r="ENU6" s="26"/>
      <c r="ENV6" s="26"/>
      <c r="ENW6" s="26"/>
      <c r="ENX6" s="26"/>
      <c r="ENY6" s="26"/>
      <c r="ENZ6" s="26"/>
      <c r="EOA6" s="26"/>
      <c r="EOB6" s="26"/>
      <c r="EOC6" s="26"/>
      <c r="EOD6" s="26"/>
      <c r="EOE6" s="26"/>
      <c r="EOF6" s="26"/>
      <c r="EOG6" s="26"/>
      <c r="EOH6" s="26"/>
      <c r="EOI6" s="26"/>
      <c r="EOJ6" s="26"/>
      <c r="EOK6" s="26"/>
      <c r="EOL6" s="26"/>
      <c r="EOM6" s="26"/>
      <c r="EON6" s="26"/>
      <c r="EOO6" s="26"/>
      <c r="EOP6" s="26"/>
      <c r="EOQ6" s="26"/>
      <c r="EOR6" s="26"/>
      <c r="EOS6" s="26"/>
      <c r="EOT6" s="26"/>
      <c r="EOU6" s="26"/>
      <c r="EOV6" s="26"/>
      <c r="EOW6" s="26"/>
      <c r="EOX6" s="26"/>
      <c r="EOY6" s="26"/>
      <c r="EOZ6" s="26"/>
      <c r="EPA6" s="26"/>
      <c r="EPB6" s="26"/>
      <c r="EPC6" s="26"/>
      <c r="EPD6" s="26"/>
      <c r="EPE6" s="26"/>
      <c r="EPF6" s="26"/>
      <c r="EPG6" s="26"/>
      <c r="EPH6" s="26"/>
      <c r="EPI6" s="26"/>
      <c r="EPJ6" s="26"/>
      <c r="EPK6" s="26"/>
      <c r="EPL6" s="26"/>
      <c r="EPM6" s="26"/>
      <c r="EPN6" s="26"/>
      <c r="EPO6" s="26"/>
      <c r="EPP6" s="26"/>
      <c r="EPQ6" s="26"/>
      <c r="EPR6" s="26"/>
      <c r="EPS6" s="26"/>
      <c r="EPT6" s="26"/>
      <c r="EPU6" s="26"/>
      <c r="EPV6" s="26"/>
      <c r="EPW6" s="26"/>
      <c r="EPX6" s="26"/>
      <c r="EPY6" s="26"/>
      <c r="EPZ6" s="26"/>
      <c r="EQA6" s="26"/>
      <c r="EQB6" s="26"/>
      <c r="EQC6" s="26"/>
      <c r="EQD6" s="26"/>
      <c r="EQE6" s="26"/>
      <c r="EQF6" s="26"/>
      <c r="EQG6" s="26"/>
      <c r="EQH6" s="26"/>
      <c r="EQI6" s="26"/>
      <c r="EQJ6" s="26"/>
      <c r="EQK6" s="26"/>
      <c r="EQL6" s="26"/>
      <c r="EQM6" s="26"/>
      <c r="EQN6" s="26"/>
      <c r="EQO6" s="26"/>
      <c r="EQP6" s="26"/>
      <c r="EQQ6" s="26"/>
      <c r="EQR6" s="26"/>
      <c r="EQS6" s="26"/>
      <c r="EQT6" s="26"/>
      <c r="EQU6" s="26"/>
      <c r="EQV6" s="26"/>
      <c r="EQW6" s="26"/>
      <c r="EQX6" s="26"/>
      <c r="EQY6" s="26"/>
      <c r="EQZ6" s="26"/>
      <c r="ERA6" s="26"/>
      <c r="ERB6" s="26"/>
      <c r="ERC6" s="26"/>
      <c r="ERD6" s="26"/>
      <c r="ERE6" s="26"/>
      <c r="ERF6" s="26"/>
      <c r="ERG6" s="26"/>
      <c r="ERH6" s="26"/>
      <c r="ERI6" s="26"/>
      <c r="ERJ6" s="26"/>
      <c r="ERK6" s="26"/>
      <c r="ERL6" s="26"/>
      <c r="ERM6" s="26"/>
      <c r="ERN6" s="26"/>
      <c r="ERO6" s="26"/>
      <c r="ERP6" s="26"/>
      <c r="ERQ6" s="26"/>
      <c r="ERR6" s="26"/>
      <c r="ERS6" s="26"/>
      <c r="ERT6" s="26"/>
      <c r="ERU6" s="26"/>
      <c r="ERV6" s="26"/>
      <c r="ERW6" s="26"/>
      <c r="ERX6" s="26"/>
      <c r="ERY6" s="26"/>
      <c r="ERZ6" s="26"/>
      <c r="ESA6" s="26"/>
      <c r="ESB6" s="26"/>
      <c r="ESC6" s="26"/>
      <c r="ESD6" s="26"/>
      <c r="ESE6" s="26"/>
      <c r="ESF6" s="26"/>
      <c r="ESG6" s="26"/>
      <c r="ESH6" s="26"/>
      <c r="ESI6" s="26"/>
      <c r="ESJ6" s="26"/>
      <c r="ESK6" s="26"/>
      <c r="ESL6" s="26"/>
      <c r="ESM6" s="26"/>
      <c r="ESN6" s="26"/>
      <c r="ESO6" s="26"/>
      <c r="ESP6" s="26"/>
      <c r="ESQ6" s="26"/>
      <c r="ESR6" s="26"/>
      <c r="ESS6" s="26"/>
      <c r="EST6" s="26"/>
      <c r="ESU6" s="26"/>
      <c r="ESV6" s="26"/>
      <c r="ESW6" s="26"/>
      <c r="ESX6" s="26"/>
      <c r="ESY6" s="26"/>
      <c r="ESZ6" s="26"/>
      <c r="ETA6" s="26"/>
      <c r="ETB6" s="26"/>
      <c r="ETC6" s="26"/>
      <c r="ETD6" s="26"/>
      <c r="ETE6" s="26"/>
      <c r="ETF6" s="26"/>
      <c r="ETG6" s="26"/>
      <c r="ETH6" s="26"/>
      <c r="ETI6" s="26"/>
      <c r="ETJ6" s="26"/>
      <c r="ETK6" s="26"/>
      <c r="ETL6" s="26"/>
      <c r="ETM6" s="26"/>
      <c r="ETN6" s="26"/>
      <c r="ETO6" s="26"/>
      <c r="ETP6" s="26"/>
      <c r="ETQ6" s="26"/>
      <c r="ETR6" s="26"/>
      <c r="ETS6" s="26"/>
      <c r="ETT6" s="26"/>
      <c r="ETU6" s="26"/>
      <c r="ETV6" s="26"/>
      <c r="ETW6" s="26"/>
      <c r="ETX6" s="26"/>
      <c r="ETY6" s="26"/>
      <c r="ETZ6" s="26"/>
      <c r="EUA6" s="26"/>
      <c r="EUB6" s="26"/>
      <c r="EUC6" s="26"/>
      <c r="EUD6" s="26"/>
      <c r="EUE6" s="26"/>
      <c r="EUF6" s="26"/>
      <c r="EUG6" s="26"/>
      <c r="EUH6" s="26"/>
      <c r="EUI6" s="26"/>
      <c r="EUJ6" s="26"/>
      <c r="EUK6" s="26"/>
      <c r="EUL6" s="26"/>
      <c r="EUM6" s="26"/>
      <c r="EUN6" s="26"/>
      <c r="EUO6" s="26"/>
      <c r="EUP6" s="26"/>
      <c r="EUQ6" s="26"/>
      <c r="EUR6" s="26"/>
      <c r="EUS6" s="26"/>
      <c r="EUT6" s="26"/>
      <c r="EUU6" s="26"/>
      <c r="EUV6" s="26"/>
      <c r="EUW6" s="26"/>
      <c r="EUX6" s="26"/>
      <c r="EUY6" s="26"/>
      <c r="EUZ6" s="26"/>
      <c r="EVA6" s="26"/>
      <c r="EVB6" s="26"/>
      <c r="EVC6" s="26"/>
      <c r="EVD6" s="26"/>
      <c r="EVE6" s="26"/>
      <c r="EVF6" s="26"/>
      <c r="EVG6" s="26"/>
      <c r="EVH6" s="26"/>
      <c r="EVI6" s="26"/>
      <c r="EVJ6" s="26"/>
      <c r="EVK6" s="26"/>
      <c r="EVL6" s="26"/>
      <c r="EVM6" s="26"/>
      <c r="EVN6" s="26"/>
      <c r="EVO6" s="26"/>
      <c r="EVP6" s="26"/>
      <c r="EVQ6" s="26"/>
      <c r="EVR6" s="26"/>
      <c r="EVS6" s="26"/>
      <c r="EVT6" s="26"/>
      <c r="EVU6" s="26"/>
      <c r="EVV6" s="26"/>
      <c r="EVW6" s="26"/>
      <c r="EVX6" s="26"/>
      <c r="EVY6" s="26"/>
      <c r="EVZ6" s="26"/>
      <c r="EWA6" s="26"/>
      <c r="EWB6" s="26"/>
      <c r="EWC6" s="26"/>
      <c r="EWD6" s="26"/>
      <c r="EWE6" s="26"/>
      <c r="EWF6" s="26"/>
      <c r="EWG6" s="26"/>
      <c r="EWH6" s="26"/>
      <c r="EWI6" s="26"/>
      <c r="EWJ6" s="26"/>
      <c r="EWK6" s="26"/>
      <c r="EWL6" s="26"/>
      <c r="EWM6" s="26"/>
      <c r="EWN6" s="26"/>
      <c r="EWO6" s="26"/>
      <c r="EWP6" s="26"/>
      <c r="EWQ6" s="26"/>
      <c r="EWR6" s="26"/>
      <c r="EWS6" s="26"/>
      <c r="EWT6" s="26"/>
      <c r="EWU6" s="26"/>
      <c r="EWV6" s="26"/>
      <c r="EWW6" s="26"/>
      <c r="EWX6" s="26"/>
      <c r="EWY6" s="26"/>
      <c r="EWZ6" s="26"/>
      <c r="EXA6" s="26"/>
      <c r="EXB6" s="26"/>
      <c r="EXC6" s="26"/>
      <c r="EXD6" s="26"/>
      <c r="EXE6" s="26"/>
      <c r="EXF6" s="26"/>
      <c r="EXG6" s="26"/>
      <c r="EXH6" s="26"/>
      <c r="EXI6" s="26"/>
      <c r="EXJ6" s="26"/>
      <c r="EXK6" s="26"/>
      <c r="EXL6" s="26"/>
      <c r="EXM6" s="26"/>
      <c r="EXN6" s="26"/>
      <c r="EXO6" s="26"/>
      <c r="EXP6" s="26"/>
      <c r="EXQ6" s="26"/>
      <c r="EXR6" s="26"/>
      <c r="EXS6" s="26"/>
      <c r="EXT6" s="26"/>
      <c r="EXU6" s="26"/>
      <c r="EXV6" s="26"/>
      <c r="EXW6" s="26"/>
      <c r="EXX6" s="26"/>
      <c r="EXY6" s="26"/>
      <c r="EXZ6" s="26"/>
      <c r="EYA6" s="26"/>
      <c r="EYB6" s="26"/>
      <c r="EYC6" s="26"/>
      <c r="EYD6" s="26"/>
      <c r="EYE6" s="26"/>
      <c r="EYF6" s="26"/>
      <c r="EYG6" s="26"/>
      <c r="EYH6" s="26"/>
      <c r="EYI6" s="26"/>
      <c r="EYJ6" s="26"/>
      <c r="EYK6" s="26"/>
      <c r="EYL6" s="26"/>
      <c r="EYM6" s="26"/>
      <c r="EYN6" s="26"/>
      <c r="EYO6" s="26"/>
      <c r="EYP6" s="26"/>
      <c r="EYQ6" s="26"/>
      <c r="EYR6" s="26"/>
      <c r="EYS6" s="26"/>
      <c r="EYT6" s="26"/>
      <c r="EYU6" s="26"/>
      <c r="EYV6" s="26"/>
      <c r="EYW6" s="26"/>
      <c r="EYX6" s="26"/>
      <c r="EYY6" s="26"/>
      <c r="EYZ6" s="26"/>
      <c r="EZA6" s="26"/>
      <c r="EZB6" s="26"/>
      <c r="EZC6" s="26"/>
      <c r="EZD6" s="26"/>
      <c r="EZE6" s="26"/>
      <c r="EZF6" s="26"/>
      <c r="EZG6" s="26"/>
      <c r="EZH6" s="26"/>
      <c r="EZI6" s="26"/>
      <c r="EZJ6" s="26"/>
      <c r="EZK6" s="26"/>
      <c r="EZL6" s="26"/>
      <c r="EZM6" s="26"/>
      <c r="EZN6" s="26"/>
      <c r="EZO6" s="26"/>
      <c r="EZP6" s="26"/>
      <c r="EZQ6" s="26"/>
      <c r="EZR6" s="26"/>
      <c r="EZS6" s="26"/>
      <c r="EZT6" s="26"/>
      <c r="EZU6" s="26"/>
      <c r="EZV6" s="26"/>
      <c r="EZW6" s="26"/>
      <c r="EZX6" s="26"/>
      <c r="EZY6" s="26"/>
      <c r="EZZ6" s="26"/>
      <c r="FAA6" s="26"/>
      <c r="FAB6" s="26"/>
      <c r="FAC6" s="26"/>
      <c r="FAD6" s="26"/>
      <c r="FAE6" s="26"/>
      <c r="FAF6" s="26"/>
      <c r="FAG6" s="26"/>
      <c r="FAH6" s="26"/>
      <c r="FAI6" s="26"/>
      <c r="FAJ6" s="26"/>
      <c r="FAK6" s="26"/>
      <c r="FAL6" s="26"/>
      <c r="FAM6" s="26"/>
      <c r="FAN6" s="26"/>
      <c r="FAO6" s="26"/>
      <c r="FAP6" s="26"/>
      <c r="FAQ6" s="26"/>
      <c r="FAR6" s="26"/>
      <c r="FAS6" s="26"/>
      <c r="FAT6" s="26"/>
      <c r="FAU6" s="26"/>
      <c r="FAV6" s="26"/>
      <c r="FAW6" s="26"/>
      <c r="FAX6" s="26"/>
      <c r="FAY6" s="26"/>
      <c r="FAZ6" s="26"/>
      <c r="FBA6" s="26"/>
      <c r="FBB6" s="26"/>
      <c r="FBC6" s="26"/>
      <c r="FBD6" s="26"/>
      <c r="FBE6" s="26"/>
      <c r="FBF6" s="26"/>
      <c r="FBG6" s="26"/>
      <c r="FBH6" s="26"/>
      <c r="FBI6" s="26"/>
      <c r="FBJ6" s="26"/>
      <c r="FBK6" s="26"/>
      <c r="FBL6" s="26"/>
      <c r="FBM6" s="26"/>
      <c r="FBN6" s="26"/>
      <c r="FBO6" s="26"/>
      <c r="FBP6" s="26"/>
      <c r="FBQ6" s="26"/>
      <c r="FBR6" s="26"/>
      <c r="FBS6" s="26"/>
      <c r="FBT6" s="26"/>
      <c r="FBU6" s="26"/>
      <c r="FBV6" s="26"/>
      <c r="FBW6" s="26"/>
      <c r="FBX6" s="26"/>
      <c r="FBY6" s="26"/>
      <c r="FBZ6" s="26"/>
      <c r="FCA6" s="26"/>
      <c r="FCB6" s="26"/>
      <c r="FCC6" s="26"/>
      <c r="FCD6" s="26"/>
      <c r="FCE6" s="26"/>
      <c r="FCF6" s="26"/>
      <c r="FCG6" s="26"/>
      <c r="FCH6" s="26"/>
      <c r="FCI6" s="26"/>
      <c r="FCJ6" s="26"/>
      <c r="FCK6" s="26"/>
      <c r="FCL6" s="26"/>
      <c r="FCM6" s="26"/>
      <c r="FCN6" s="26"/>
      <c r="FCO6" s="26"/>
      <c r="FCP6" s="26"/>
      <c r="FCQ6" s="26"/>
      <c r="FCR6" s="26"/>
      <c r="FCS6" s="26"/>
      <c r="FCT6" s="26"/>
      <c r="FCU6" s="26"/>
      <c r="FCV6" s="26"/>
      <c r="FCW6" s="26"/>
      <c r="FCX6" s="26"/>
      <c r="FCY6" s="26"/>
      <c r="FCZ6" s="26"/>
      <c r="FDA6" s="26"/>
      <c r="FDB6" s="26"/>
      <c r="FDC6" s="26"/>
      <c r="FDD6" s="26"/>
      <c r="FDE6" s="26"/>
      <c r="FDF6" s="26"/>
      <c r="FDG6" s="26"/>
      <c r="FDH6" s="26"/>
      <c r="FDI6" s="26"/>
      <c r="FDJ6" s="26"/>
      <c r="FDK6" s="26"/>
      <c r="FDL6" s="26"/>
      <c r="FDM6" s="26"/>
      <c r="FDN6" s="26"/>
      <c r="FDO6" s="26"/>
      <c r="FDP6" s="26"/>
      <c r="FDQ6" s="26"/>
      <c r="FDR6" s="26"/>
      <c r="FDS6" s="26"/>
      <c r="FDT6" s="26"/>
      <c r="FDU6" s="26"/>
      <c r="FDV6" s="26"/>
      <c r="FDW6" s="26"/>
      <c r="FDX6" s="26"/>
      <c r="FDY6" s="26"/>
      <c r="FDZ6" s="26"/>
      <c r="FEA6" s="26"/>
      <c r="FEB6" s="26"/>
      <c r="FEC6" s="26"/>
      <c r="FED6" s="26"/>
      <c r="FEE6" s="26"/>
      <c r="FEF6" s="26"/>
      <c r="FEG6" s="26"/>
      <c r="FEH6" s="26"/>
      <c r="FEI6" s="26"/>
      <c r="FEJ6" s="26"/>
      <c r="FEK6" s="26"/>
      <c r="FEL6" s="26"/>
      <c r="FEM6" s="26"/>
      <c r="FEN6" s="26"/>
      <c r="FEO6" s="26"/>
      <c r="FEP6" s="26"/>
      <c r="FEQ6" s="26"/>
      <c r="FER6" s="26"/>
      <c r="FES6" s="26"/>
      <c r="FET6" s="26"/>
      <c r="FEU6" s="26"/>
      <c r="FEV6" s="26"/>
      <c r="FEW6" s="26"/>
      <c r="FEX6" s="26"/>
      <c r="FEY6" s="26"/>
      <c r="FEZ6" s="26"/>
      <c r="FFA6" s="26"/>
      <c r="FFB6" s="26"/>
      <c r="FFC6" s="26"/>
      <c r="FFD6" s="26"/>
      <c r="FFE6" s="26"/>
      <c r="FFF6" s="26"/>
      <c r="FFG6" s="26"/>
      <c r="FFH6" s="26"/>
      <c r="FFI6" s="26"/>
      <c r="FFJ6" s="26"/>
      <c r="FFK6" s="26"/>
      <c r="FFL6" s="26"/>
      <c r="FFM6" s="26"/>
      <c r="FFN6" s="26"/>
      <c r="FFO6" s="26"/>
      <c r="FFP6" s="26"/>
      <c r="FFQ6" s="26"/>
      <c r="FFR6" s="26"/>
      <c r="FFS6" s="26"/>
      <c r="FFT6" s="26"/>
      <c r="FFU6" s="26"/>
      <c r="FFV6" s="26"/>
      <c r="FFW6" s="26"/>
      <c r="FFX6" s="26"/>
      <c r="FFY6" s="26"/>
      <c r="FFZ6" s="26"/>
      <c r="FGA6" s="26"/>
      <c r="FGB6" s="26"/>
      <c r="FGC6" s="26"/>
      <c r="FGD6" s="26"/>
      <c r="FGE6" s="26"/>
      <c r="FGF6" s="26"/>
      <c r="FGG6" s="26"/>
      <c r="FGH6" s="26"/>
      <c r="FGI6" s="26"/>
      <c r="FGJ6" s="26"/>
      <c r="FGK6" s="26"/>
      <c r="FGL6" s="26"/>
      <c r="FGM6" s="26"/>
      <c r="FGN6" s="26"/>
      <c r="FGO6" s="26"/>
      <c r="FGP6" s="26"/>
      <c r="FGQ6" s="26"/>
      <c r="FGR6" s="26"/>
      <c r="FGS6" s="26"/>
      <c r="FGT6" s="26"/>
      <c r="FGU6" s="26"/>
      <c r="FGV6" s="26"/>
      <c r="FGW6" s="26"/>
      <c r="FGX6" s="26"/>
      <c r="FGY6" s="26"/>
      <c r="FGZ6" s="26"/>
      <c r="FHA6" s="26"/>
      <c r="FHB6" s="26"/>
      <c r="FHC6" s="26"/>
      <c r="FHD6" s="26"/>
      <c r="FHE6" s="26"/>
      <c r="FHF6" s="26"/>
      <c r="FHG6" s="26"/>
      <c r="FHH6" s="26"/>
      <c r="FHI6" s="26"/>
      <c r="FHJ6" s="26"/>
      <c r="FHK6" s="26"/>
      <c r="FHL6" s="26"/>
      <c r="FHM6" s="26"/>
      <c r="FHN6" s="26"/>
      <c r="FHO6" s="26"/>
      <c r="FHP6" s="26"/>
      <c r="FHQ6" s="26"/>
      <c r="FHR6" s="26"/>
      <c r="FHS6" s="26"/>
      <c r="FHT6" s="26"/>
      <c r="FHU6" s="26"/>
      <c r="FHV6" s="26"/>
      <c r="FHW6" s="26"/>
      <c r="FHX6" s="26"/>
      <c r="FHY6" s="26"/>
      <c r="FHZ6" s="26"/>
      <c r="FIA6" s="26"/>
      <c r="FIB6" s="26"/>
      <c r="FIC6" s="26"/>
      <c r="FID6" s="26"/>
      <c r="FIE6" s="26"/>
      <c r="FIF6" s="26"/>
      <c r="FIG6" s="26"/>
      <c r="FIH6" s="26"/>
      <c r="FII6" s="26"/>
      <c r="FIJ6" s="26"/>
      <c r="FIK6" s="26"/>
      <c r="FIL6" s="26"/>
      <c r="FIM6" s="26"/>
      <c r="FIN6" s="26"/>
      <c r="FIO6" s="26"/>
      <c r="FIP6" s="26"/>
      <c r="FIQ6" s="26"/>
      <c r="FIR6" s="26"/>
      <c r="FIS6" s="26"/>
      <c r="FIT6" s="26"/>
      <c r="FIU6" s="26"/>
      <c r="FIV6" s="26"/>
      <c r="FIW6" s="26"/>
      <c r="FIX6" s="26"/>
      <c r="FIY6" s="26"/>
      <c r="FIZ6" s="26"/>
      <c r="FJA6" s="26"/>
      <c r="FJB6" s="26"/>
      <c r="FJC6" s="26"/>
      <c r="FJD6" s="26"/>
      <c r="FJE6" s="26"/>
      <c r="FJF6" s="26"/>
      <c r="FJG6" s="26"/>
      <c r="FJH6" s="26"/>
      <c r="FJI6" s="26"/>
      <c r="FJJ6" s="26"/>
      <c r="FJK6" s="26"/>
      <c r="FJL6" s="26"/>
      <c r="FJM6" s="26"/>
      <c r="FJN6" s="26"/>
      <c r="FJO6" s="26"/>
      <c r="FJP6" s="26"/>
      <c r="FJQ6" s="26"/>
      <c r="FJR6" s="26"/>
      <c r="FJS6" s="26"/>
      <c r="FJT6" s="26"/>
      <c r="FJU6" s="26"/>
      <c r="FJV6" s="26"/>
      <c r="FJW6" s="26"/>
      <c r="FJX6" s="26"/>
      <c r="FJY6" s="26"/>
      <c r="FJZ6" s="26"/>
      <c r="FKA6" s="26"/>
      <c r="FKB6" s="26"/>
      <c r="FKC6" s="26"/>
      <c r="FKD6" s="26"/>
      <c r="FKE6" s="26"/>
      <c r="FKF6" s="26"/>
      <c r="FKG6" s="26"/>
      <c r="FKH6" s="26"/>
      <c r="FKI6" s="26"/>
      <c r="FKJ6" s="26"/>
      <c r="FKK6" s="26"/>
      <c r="FKL6" s="26"/>
      <c r="FKM6" s="26"/>
      <c r="FKN6" s="26"/>
      <c r="FKO6" s="26"/>
      <c r="FKP6" s="26"/>
      <c r="FKQ6" s="26"/>
      <c r="FKR6" s="26"/>
      <c r="FKS6" s="26"/>
      <c r="FKT6" s="26"/>
      <c r="FKU6" s="26"/>
      <c r="FKV6" s="26"/>
      <c r="FKW6" s="26"/>
      <c r="FKX6" s="26"/>
      <c r="FKY6" s="26"/>
      <c r="FKZ6" s="26"/>
      <c r="FLA6" s="26"/>
      <c r="FLB6" s="26"/>
      <c r="FLC6" s="26"/>
      <c r="FLD6" s="26"/>
      <c r="FLE6" s="26"/>
      <c r="FLF6" s="26"/>
      <c r="FLG6" s="26"/>
      <c r="FLH6" s="26"/>
      <c r="FLI6" s="26"/>
      <c r="FLJ6" s="26"/>
      <c r="FLK6" s="26"/>
      <c r="FLL6" s="26"/>
      <c r="FLM6" s="26"/>
      <c r="FLN6" s="26"/>
      <c r="FLO6" s="26"/>
      <c r="FLP6" s="26"/>
      <c r="FLQ6" s="26"/>
      <c r="FLR6" s="26"/>
      <c r="FLS6" s="26"/>
      <c r="FLT6" s="26"/>
      <c r="FLU6" s="26"/>
      <c r="FLV6" s="26"/>
      <c r="FLW6" s="26"/>
      <c r="FLX6" s="26"/>
      <c r="FLY6" s="26"/>
      <c r="FLZ6" s="26"/>
      <c r="FMA6" s="26"/>
      <c r="FMB6" s="26"/>
      <c r="FMC6" s="26"/>
      <c r="FMD6" s="26"/>
      <c r="FME6" s="26"/>
      <c r="FMF6" s="26"/>
      <c r="FMG6" s="26"/>
      <c r="FMH6" s="26"/>
      <c r="FMI6" s="26"/>
      <c r="FMJ6" s="26"/>
      <c r="FMK6" s="26"/>
      <c r="FML6" s="26"/>
      <c r="FMM6" s="26"/>
      <c r="FMN6" s="26"/>
      <c r="FMO6" s="26"/>
      <c r="FMP6" s="26"/>
      <c r="FMQ6" s="26"/>
      <c r="FMR6" s="26"/>
      <c r="FMS6" s="26"/>
      <c r="FMT6" s="26"/>
      <c r="FMU6" s="26"/>
      <c r="FMV6" s="26"/>
      <c r="FMW6" s="26"/>
      <c r="FMX6" s="26"/>
      <c r="FMY6" s="26"/>
      <c r="FMZ6" s="26"/>
      <c r="FNA6" s="26"/>
      <c r="FNB6" s="26"/>
      <c r="FNC6" s="26"/>
      <c r="FND6" s="26"/>
      <c r="FNE6" s="26"/>
      <c r="FNF6" s="26"/>
      <c r="FNG6" s="26"/>
      <c r="FNH6" s="26"/>
      <c r="FNI6" s="26"/>
      <c r="FNJ6" s="26"/>
      <c r="FNK6" s="26"/>
      <c r="FNL6" s="26"/>
      <c r="FNM6" s="26"/>
      <c r="FNN6" s="26"/>
      <c r="FNO6" s="26"/>
      <c r="FNP6" s="26"/>
      <c r="FNQ6" s="26"/>
      <c r="FNR6" s="26"/>
      <c r="FNS6" s="26"/>
      <c r="FNT6" s="26"/>
      <c r="FNU6" s="26"/>
      <c r="FNV6" s="26"/>
      <c r="FNW6" s="26"/>
      <c r="FNX6" s="26"/>
      <c r="FNY6" s="26"/>
      <c r="FNZ6" s="26"/>
      <c r="FOA6" s="26"/>
      <c r="FOB6" s="26"/>
      <c r="FOC6" s="26"/>
      <c r="FOD6" s="26"/>
      <c r="FOE6" s="26"/>
      <c r="FOF6" s="26"/>
      <c r="FOG6" s="26"/>
      <c r="FOH6" s="26"/>
      <c r="FOI6" s="26"/>
      <c r="FOJ6" s="26"/>
      <c r="FOK6" s="26"/>
      <c r="FOL6" s="26"/>
      <c r="FOM6" s="26"/>
      <c r="FON6" s="26"/>
      <c r="FOO6" s="26"/>
      <c r="FOP6" s="26"/>
      <c r="FOQ6" s="26"/>
      <c r="FOR6" s="26"/>
      <c r="FOS6" s="26"/>
      <c r="FOT6" s="26"/>
      <c r="FOU6" s="26"/>
      <c r="FOV6" s="26"/>
      <c r="FOW6" s="26"/>
      <c r="FOX6" s="26"/>
      <c r="FOY6" s="26"/>
      <c r="FOZ6" s="26"/>
      <c r="FPA6" s="26"/>
      <c r="FPB6" s="26"/>
      <c r="FPC6" s="26"/>
      <c r="FPD6" s="26"/>
      <c r="FPE6" s="26"/>
      <c r="FPF6" s="26"/>
      <c r="FPG6" s="26"/>
      <c r="FPH6" s="26"/>
      <c r="FPI6" s="26"/>
      <c r="FPJ6" s="26"/>
      <c r="FPK6" s="26"/>
      <c r="FPL6" s="26"/>
      <c r="FPM6" s="26"/>
      <c r="FPN6" s="26"/>
      <c r="FPO6" s="26"/>
      <c r="FPP6" s="26"/>
      <c r="FPQ6" s="26"/>
      <c r="FPR6" s="26"/>
      <c r="FPS6" s="26"/>
      <c r="FPT6" s="26"/>
      <c r="FPU6" s="26"/>
      <c r="FPV6" s="26"/>
      <c r="FPW6" s="26"/>
      <c r="FPX6" s="26"/>
      <c r="FPY6" s="26"/>
      <c r="FPZ6" s="26"/>
      <c r="FQA6" s="26"/>
      <c r="FQB6" s="26"/>
      <c r="FQC6" s="26"/>
      <c r="FQD6" s="26"/>
      <c r="FQE6" s="26"/>
      <c r="FQF6" s="26"/>
      <c r="FQG6" s="26"/>
      <c r="FQH6" s="26"/>
      <c r="FQI6" s="26"/>
      <c r="FQJ6" s="26"/>
      <c r="FQK6" s="26"/>
      <c r="FQL6" s="26"/>
      <c r="FQM6" s="26"/>
      <c r="FQN6" s="26"/>
      <c r="FQO6" s="26"/>
      <c r="FQP6" s="26"/>
      <c r="FQQ6" s="26"/>
      <c r="FQR6" s="26"/>
      <c r="FQS6" s="26"/>
      <c r="FQT6" s="26"/>
      <c r="FQU6" s="26"/>
      <c r="FQV6" s="26"/>
      <c r="FQW6" s="26"/>
      <c r="FQX6" s="26"/>
      <c r="FQY6" s="26"/>
      <c r="FQZ6" s="26"/>
      <c r="FRA6" s="26"/>
      <c r="FRB6" s="26"/>
      <c r="FRC6" s="26"/>
      <c r="FRD6" s="26"/>
      <c r="FRE6" s="26"/>
      <c r="FRF6" s="26"/>
      <c r="FRG6" s="26"/>
      <c r="FRH6" s="26"/>
      <c r="FRI6" s="26"/>
      <c r="FRJ6" s="26"/>
      <c r="FRK6" s="26"/>
      <c r="FRL6" s="26"/>
      <c r="FRM6" s="26"/>
      <c r="FRN6" s="26"/>
      <c r="FRO6" s="26"/>
      <c r="FRP6" s="26"/>
      <c r="FRQ6" s="26"/>
      <c r="FRR6" s="26"/>
      <c r="FRS6" s="26"/>
      <c r="FRT6" s="26"/>
      <c r="FRU6" s="26"/>
      <c r="FRV6" s="26"/>
      <c r="FRW6" s="26"/>
      <c r="FRX6" s="26"/>
      <c r="FRY6" s="26"/>
      <c r="FRZ6" s="26"/>
      <c r="FSA6" s="26"/>
      <c r="FSB6" s="26"/>
      <c r="FSC6" s="26"/>
      <c r="FSD6" s="26"/>
      <c r="FSE6" s="26"/>
      <c r="FSF6" s="26"/>
      <c r="FSG6" s="26"/>
      <c r="FSH6" s="26"/>
      <c r="FSI6" s="26"/>
      <c r="FSJ6" s="26"/>
      <c r="FSK6" s="26"/>
      <c r="FSL6" s="26"/>
      <c r="FSM6" s="26"/>
      <c r="FSN6" s="26"/>
      <c r="FSO6" s="26"/>
      <c r="FSP6" s="26"/>
      <c r="FSQ6" s="26"/>
      <c r="FSR6" s="26"/>
      <c r="FSS6" s="26"/>
      <c r="FST6" s="26"/>
      <c r="FSU6" s="26"/>
      <c r="FSV6" s="26"/>
      <c r="FSW6" s="26"/>
      <c r="FSX6" s="26"/>
      <c r="FSY6" s="26"/>
      <c r="FSZ6" s="26"/>
      <c r="FTA6" s="26"/>
      <c r="FTB6" s="26"/>
      <c r="FTC6" s="26"/>
      <c r="FTD6" s="26"/>
      <c r="FTE6" s="26"/>
      <c r="FTF6" s="26"/>
      <c r="FTG6" s="26"/>
      <c r="FTH6" s="26"/>
      <c r="FTI6" s="26"/>
      <c r="FTJ6" s="26"/>
      <c r="FTK6" s="26"/>
      <c r="FTL6" s="26"/>
      <c r="FTM6" s="26"/>
      <c r="FTN6" s="26"/>
      <c r="FTO6" s="26"/>
      <c r="FTP6" s="26"/>
      <c r="FTQ6" s="26"/>
      <c r="FTR6" s="26"/>
      <c r="FTS6" s="26"/>
      <c r="FTT6" s="26"/>
      <c r="FTU6" s="26"/>
      <c r="FTV6" s="26"/>
      <c r="FTW6" s="26"/>
      <c r="FTX6" s="26"/>
      <c r="FTY6" s="26"/>
      <c r="FTZ6" s="26"/>
      <c r="FUA6" s="26"/>
      <c r="FUB6" s="26"/>
      <c r="FUC6" s="26"/>
      <c r="FUD6" s="26"/>
      <c r="FUE6" s="26"/>
      <c r="FUF6" s="26"/>
      <c r="FUG6" s="26"/>
      <c r="FUH6" s="26"/>
      <c r="FUI6" s="26"/>
      <c r="FUJ6" s="26"/>
      <c r="FUK6" s="26"/>
      <c r="FUL6" s="26"/>
      <c r="FUM6" s="26"/>
      <c r="FUN6" s="26"/>
      <c r="FUO6" s="26"/>
      <c r="FUP6" s="26"/>
      <c r="FUQ6" s="26"/>
      <c r="FUR6" s="26"/>
      <c r="FUS6" s="26"/>
      <c r="FUT6" s="26"/>
      <c r="FUU6" s="26"/>
      <c r="FUV6" s="26"/>
      <c r="FUW6" s="26"/>
      <c r="FUX6" s="26"/>
      <c r="FUY6" s="26"/>
      <c r="FUZ6" s="26"/>
      <c r="FVA6" s="26"/>
      <c r="FVB6" s="26"/>
      <c r="FVC6" s="26"/>
      <c r="FVD6" s="26"/>
      <c r="FVE6" s="26"/>
      <c r="FVF6" s="26"/>
      <c r="FVG6" s="26"/>
      <c r="FVH6" s="26"/>
      <c r="FVI6" s="26"/>
      <c r="FVJ6" s="26"/>
      <c r="FVK6" s="26"/>
      <c r="FVL6" s="26"/>
      <c r="FVM6" s="26"/>
      <c r="FVN6" s="26"/>
      <c r="FVO6" s="26"/>
      <c r="FVP6" s="26"/>
      <c r="FVQ6" s="26"/>
      <c r="FVR6" s="26"/>
      <c r="FVS6" s="26"/>
      <c r="FVT6" s="26"/>
      <c r="FVU6" s="26"/>
      <c r="FVV6" s="26"/>
      <c r="FVW6" s="26"/>
      <c r="FVX6" s="26"/>
      <c r="FVY6" s="26"/>
      <c r="FVZ6" s="26"/>
      <c r="FWA6" s="26"/>
      <c r="FWB6" s="26"/>
      <c r="FWC6" s="26"/>
      <c r="FWD6" s="26"/>
      <c r="FWE6" s="26"/>
      <c r="FWF6" s="26"/>
      <c r="FWG6" s="26"/>
      <c r="FWH6" s="26"/>
      <c r="FWI6" s="26"/>
      <c r="FWJ6" s="26"/>
      <c r="FWK6" s="26"/>
      <c r="FWL6" s="26"/>
      <c r="FWM6" s="26"/>
      <c r="FWN6" s="26"/>
      <c r="FWO6" s="26"/>
      <c r="FWP6" s="26"/>
      <c r="FWQ6" s="26"/>
      <c r="FWR6" s="26"/>
      <c r="FWS6" s="26"/>
      <c r="FWT6" s="26"/>
      <c r="FWU6" s="26"/>
      <c r="FWV6" s="26"/>
      <c r="FWW6" s="26"/>
      <c r="FWX6" s="26"/>
      <c r="FWY6" s="26"/>
      <c r="FWZ6" s="26"/>
      <c r="FXA6" s="26"/>
      <c r="FXB6" s="26"/>
      <c r="FXC6" s="26"/>
      <c r="FXD6" s="26"/>
      <c r="FXE6" s="26"/>
      <c r="FXF6" s="26"/>
      <c r="FXG6" s="26"/>
      <c r="FXH6" s="26"/>
      <c r="FXI6" s="26"/>
      <c r="FXJ6" s="26"/>
      <c r="FXK6" s="26"/>
      <c r="FXL6" s="26"/>
      <c r="FXM6" s="26"/>
      <c r="FXN6" s="26"/>
      <c r="FXO6" s="26"/>
      <c r="FXP6" s="26"/>
      <c r="FXQ6" s="26"/>
      <c r="FXR6" s="26"/>
      <c r="FXS6" s="26"/>
      <c r="FXT6" s="26"/>
      <c r="FXU6" s="26"/>
      <c r="FXV6" s="26"/>
      <c r="FXW6" s="26"/>
      <c r="FXX6" s="26"/>
      <c r="FXY6" s="26"/>
      <c r="FXZ6" s="26"/>
      <c r="FYA6" s="26"/>
      <c r="FYB6" s="26"/>
      <c r="FYC6" s="26"/>
      <c r="FYD6" s="26"/>
      <c r="FYE6" s="26"/>
      <c r="FYF6" s="26"/>
      <c r="FYG6" s="26"/>
      <c r="FYH6" s="26"/>
      <c r="FYI6" s="26"/>
      <c r="FYJ6" s="26"/>
      <c r="FYK6" s="26"/>
      <c r="FYL6" s="26"/>
      <c r="FYM6" s="26"/>
      <c r="FYN6" s="26"/>
      <c r="FYO6" s="26"/>
      <c r="FYP6" s="26"/>
      <c r="FYQ6" s="26"/>
      <c r="FYR6" s="26"/>
      <c r="FYS6" s="26"/>
      <c r="FYT6" s="26"/>
      <c r="FYU6" s="26"/>
      <c r="FYV6" s="26"/>
      <c r="FYW6" s="26"/>
      <c r="FYX6" s="26"/>
      <c r="FYY6" s="26"/>
      <c r="FYZ6" s="26"/>
      <c r="FZA6" s="26"/>
      <c r="FZB6" s="26"/>
      <c r="FZC6" s="26"/>
      <c r="FZD6" s="26"/>
      <c r="FZE6" s="26"/>
      <c r="FZF6" s="26"/>
      <c r="FZG6" s="26"/>
      <c r="FZH6" s="26"/>
      <c r="FZI6" s="26"/>
      <c r="FZJ6" s="26"/>
      <c r="FZK6" s="26"/>
      <c r="FZL6" s="26"/>
      <c r="FZM6" s="26"/>
      <c r="FZN6" s="26"/>
      <c r="FZO6" s="26"/>
      <c r="FZP6" s="26"/>
      <c r="FZQ6" s="26"/>
      <c r="FZR6" s="26"/>
      <c r="FZS6" s="26"/>
      <c r="FZT6" s="26"/>
      <c r="FZU6" s="26"/>
      <c r="FZV6" s="26"/>
      <c r="FZW6" s="26"/>
      <c r="FZX6" s="26"/>
      <c r="FZY6" s="26"/>
      <c r="FZZ6" s="26"/>
      <c r="GAA6" s="26"/>
      <c r="GAB6" s="26"/>
      <c r="GAC6" s="26"/>
      <c r="GAD6" s="26"/>
      <c r="GAE6" s="26"/>
      <c r="GAF6" s="26"/>
      <c r="GAG6" s="26"/>
      <c r="GAH6" s="26"/>
      <c r="GAI6" s="26"/>
      <c r="GAJ6" s="26"/>
      <c r="GAK6" s="26"/>
      <c r="GAL6" s="26"/>
      <c r="GAM6" s="26"/>
      <c r="GAN6" s="26"/>
      <c r="GAO6" s="26"/>
      <c r="GAP6" s="26"/>
      <c r="GAQ6" s="26"/>
      <c r="GAR6" s="26"/>
      <c r="GAS6" s="26"/>
      <c r="GAT6" s="26"/>
      <c r="GAU6" s="26"/>
      <c r="GAV6" s="26"/>
      <c r="GAW6" s="26"/>
      <c r="GAX6" s="26"/>
      <c r="GAY6" s="26"/>
      <c r="GAZ6" s="26"/>
      <c r="GBA6" s="26"/>
      <c r="GBB6" s="26"/>
      <c r="GBC6" s="26"/>
      <c r="GBD6" s="26"/>
      <c r="GBE6" s="26"/>
      <c r="GBF6" s="26"/>
      <c r="GBG6" s="26"/>
      <c r="GBH6" s="26"/>
      <c r="GBI6" s="26"/>
      <c r="GBJ6" s="26"/>
      <c r="GBK6" s="26"/>
      <c r="GBL6" s="26"/>
      <c r="GBM6" s="26"/>
      <c r="GBN6" s="26"/>
      <c r="GBO6" s="26"/>
      <c r="GBP6" s="26"/>
      <c r="GBQ6" s="26"/>
      <c r="GBR6" s="26"/>
      <c r="GBS6" s="26"/>
      <c r="GBT6" s="26"/>
      <c r="GBU6" s="26"/>
      <c r="GBV6" s="26"/>
      <c r="GBW6" s="26"/>
      <c r="GBX6" s="26"/>
      <c r="GBY6" s="26"/>
      <c r="GBZ6" s="26"/>
      <c r="GCA6" s="26"/>
      <c r="GCB6" s="26"/>
      <c r="GCC6" s="26"/>
      <c r="GCD6" s="26"/>
      <c r="GCE6" s="26"/>
      <c r="GCF6" s="26"/>
      <c r="GCG6" s="26"/>
      <c r="GCH6" s="26"/>
      <c r="GCI6" s="26"/>
      <c r="GCJ6" s="26"/>
      <c r="GCK6" s="26"/>
      <c r="GCL6" s="26"/>
      <c r="GCM6" s="26"/>
      <c r="GCN6" s="26"/>
      <c r="GCO6" s="26"/>
      <c r="GCP6" s="26"/>
      <c r="GCQ6" s="26"/>
      <c r="GCR6" s="26"/>
      <c r="GCS6" s="26"/>
      <c r="GCT6" s="26"/>
      <c r="GCU6" s="26"/>
      <c r="GCV6" s="26"/>
      <c r="GCW6" s="26"/>
      <c r="GCX6" s="26"/>
      <c r="GCY6" s="26"/>
      <c r="GCZ6" s="26"/>
      <c r="GDA6" s="26"/>
      <c r="GDB6" s="26"/>
      <c r="GDC6" s="26"/>
      <c r="GDD6" s="26"/>
      <c r="GDE6" s="26"/>
      <c r="GDF6" s="26"/>
      <c r="GDG6" s="26"/>
      <c r="GDH6" s="26"/>
      <c r="GDI6" s="26"/>
      <c r="GDJ6" s="26"/>
      <c r="GDK6" s="26"/>
      <c r="GDL6" s="26"/>
      <c r="GDM6" s="26"/>
      <c r="GDN6" s="26"/>
      <c r="GDO6" s="26"/>
      <c r="GDP6" s="26"/>
      <c r="GDQ6" s="26"/>
      <c r="GDR6" s="26"/>
      <c r="GDS6" s="26"/>
      <c r="GDT6" s="26"/>
      <c r="GDU6" s="26"/>
      <c r="GDV6" s="26"/>
      <c r="GDW6" s="26"/>
      <c r="GDX6" s="26"/>
      <c r="GDY6" s="26"/>
      <c r="GDZ6" s="26"/>
      <c r="GEA6" s="26"/>
      <c r="GEB6" s="26"/>
      <c r="GEC6" s="26"/>
      <c r="GED6" s="26"/>
      <c r="GEE6" s="26"/>
      <c r="GEF6" s="26"/>
      <c r="GEG6" s="26"/>
      <c r="GEH6" s="26"/>
      <c r="GEI6" s="26"/>
      <c r="GEJ6" s="26"/>
      <c r="GEK6" s="26"/>
      <c r="GEL6" s="26"/>
      <c r="GEM6" s="26"/>
      <c r="GEN6" s="26"/>
      <c r="GEO6" s="26"/>
      <c r="GEP6" s="26"/>
      <c r="GEQ6" s="26"/>
      <c r="GER6" s="26"/>
      <c r="GES6" s="26"/>
      <c r="GET6" s="26"/>
      <c r="GEU6" s="26"/>
      <c r="GEV6" s="26"/>
      <c r="GEW6" s="26"/>
      <c r="GEX6" s="26"/>
      <c r="GEY6" s="26"/>
      <c r="GEZ6" s="26"/>
      <c r="GFA6" s="26"/>
      <c r="GFB6" s="26"/>
      <c r="GFC6" s="26"/>
      <c r="GFD6" s="26"/>
      <c r="GFE6" s="26"/>
      <c r="GFF6" s="26"/>
      <c r="GFG6" s="26"/>
      <c r="GFH6" s="26"/>
      <c r="GFI6" s="26"/>
      <c r="GFJ6" s="26"/>
      <c r="GFK6" s="26"/>
      <c r="GFL6" s="26"/>
      <c r="GFM6" s="26"/>
      <c r="GFN6" s="26"/>
      <c r="GFO6" s="26"/>
      <c r="GFP6" s="26"/>
      <c r="GFQ6" s="26"/>
      <c r="GFR6" s="26"/>
      <c r="GFS6" s="26"/>
      <c r="GFT6" s="26"/>
      <c r="GFU6" s="26"/>
      <c r="GFV6" s="26"/>
      <c r="GFW6" s="26"/>
      <c r="GFX6" s="26"/>
      <c r="GFY6" s="26"/>
      <c r="GFZ6" s="26"/>
      <c r="GGA6" s="26"/>
      <c r="GGB6" s="26"/>
      <c r="GGC6" s="26"/>
      <c r="GGD6" s="26"/>
      <c r="GGE6" s="26"/>
      <c r="GGF6" s="26"/>
      <c r="GGG6" s="26"/>
      <c r="GGH6" s="26"/>
      <c r="GGI6" s="26"/>
      <c r="GGJ6" s="26"/>
      <c r="GGK6" s="26"/>
      <c r="GGL6" s="26"/>
      <c r="GGM6" s="26"/>
      <c r="GGN6" s="26"/>
      <c r="GGO6" s="26"/>
      <c r="GGP6" s="26"/>
      <c r="GGQ6" s="26"/>
      <c r="GGR6" s="26"/>
      <c r="GGS6" s="26"/>
      <c r="GGT6" s="26"/>
      <c r="GGU6" s="26"/>
      <c r="GGV6" s="26"/>
      <c r="GGW6" s="26"/>
      <c r="GGX6" s="26"/>
      <c r="GGY6" s="26"/>
      <c r="GGZ6" s="26"/>
      <c r="GHA6" s="26"/>
      <c r="GHB6" s="26"/>
      <c r="GHC6" s="26"/>
      <c r="GHD6" s="26"/>
      <c r="GHE6" s="26"/>
      <c r="GHF6" s="26"/>
      <c r="GHG6" s="26"/>
      <c r="GHH6" s="26"/>
      <c r="GHI6" s="26"/>
      <c r="GHJ6" s="26"/>
      <c r="GHK6" s="26"/>
      <c r="GHL6" s="26"/>
      <c r="GHM6" s="26"/>
      <c r="GHN6" s="26"/>
      <c r="GHO6" s="26"/>
      <c r="GHP6" s="26"/>
      <c r="GHQ6" s="26"/>
      <c r="GHR6" s="26"/>
      <c r="GHS6" s="26"/>
      <c r="GHT6" s="26"/>
      <c r="GHU6" s="26"/>
      <c r="GHV6" s="26"/>
      <c r="GHW6" s="26"/>
      <c r="GHX6" s="26"/>
      <c r="GHY6" s="26"/>
      <c r="GHZ6" s="26"/>
      <c r="GIA6" s="26"/>
      <c r="GIB6" s="26"/>
      <c r="GIC6" s="26"/>
      <c r="GID6" s="26"/>
      <c r="GIE6" s="26"/>
      <c r="GIF6" s="26"/>
      <c r="GIG6" s="26"/>
      <c r="GIH6" s="26"/>
      <c r="GII6" s="26"/>
      <c r="GIJ6" s="26"/>
      <c r="GIK6" s="26"/>
      <c r="GIL6" s="26"/>
      <c r="GIM6" s="26"/>
      <c r="GIN6" s="26"/>
      <c r="GIO6" s="26"/>
      <c r="GIP6" s="26"/>
      <c r="GIQ6" s="26"/>
      <c r="GIR6" s="26"/>
      <c r="GIS6" s="26"/>
      <c r="GIT6" s="26"/>
      <c r="GIU6" s="26"/>
      <c r="GIV6" s="26"/>
      <c r="GIW6" s="26"/>
      <c r="GIX6" s="26"/>
      <c r="GIY6" s="26"/>
      <c r="GIZ6" s="26"/>
      <c r="GJA6" s="26"/>
      <c r="GJB6" s="26"/>
      <c r="GJC6" s="26"/>
      <c r="GJD6" s="26"/>
      <c r="GJE6" s="26"/>
      <c r="GJF6" s="26"/>
      <c r="GJG6" s="26"/>
      <c r="GJH6" s="26"/>
      <c r="GJI6" s="26"/>
      <c r="GJJ6" s="26"/>
      <c r="GJK6" s="26"/>
      <c r="GJL6" s="26"/>
      <c r="GJM6" s="26"/>
      <c r="GJN6" s="26"/>
      <c r="GJO6" s="26"/>
      <c r="GJP6" s="26"/>
      <c r="GJQ6" s="26"/>
      <c r="GJR6" s="26"/>
      <c r="GJS6" s="26"/>
      <c r="GJT6" s="26"/>
      <c r="GJU6" s="26"/>
      <c r="GJV6" s="26"/>
      <c r="GJW6" s="26"/>
      <c r="GJX6" s="26"/>
      <c r="GJY6" s="26"/>
      <c r="GJZ6" s="26"/>
      <c r="GKA6" s="26"/>
      <c r="GKB6" s="26"/>
      <c r="GKC6" s="26"/>
      <c r="GKD6" s="26"/>
      <c r="GKE6" s="26"/>
      <c r="GKF6" s="26"/>
      <c r="GKG6" s="26"/>
      <c r="GKH6" s="26"/>
      <c r="GKI6" s="26"/>
      <c r="GKJ6" s="26"/>
      <c r="GKK6" s="26"/>
      <c r="GKL6" s="26"/>
      <c r="GKM6" s="26"/>
      <c r="GKN6" s="26"/>
      <c r="GKO6" s="26"/>
      <c r="GKP6" s="26"/>
      <c r="GKQ6" s="26"/>
      <c r="GKR6" s="26"/>
      <c r="GKS6" s="26"/>
      <c r="GKT6" s="26"/>
      <c r="GKU6" s="26"/>
      <c r="GKV6" s="26"/>
      <c r="GKW6" s="26"/>
      <c r="GKX6" s="26"/>
      <c r="GKY6" s="26"/>
      <c r="GKZ6" s="26"/>
      <c r="GLA6" s="26"/>
      <c r="GLB6" s="26"/>
      <c r="GLC6" s="26"/>
      <c r="GLD6" s="26"/>
      <c r="GLE6" s="26"/>
      <c r="GLF6" s="26"/>
      <c r="GLG6" s="26"/>
      <c r="GLH6" s="26"/>
      <c r="GLI6" s="26"/>
      <c r="GLJ6" s="26"/>
      <c r="GLK6" s="26"/>
      <c r="GLL6" s="26"/>
      <c r="GLM6" s="26"/>
      <c r="GLN6" s="26"/>
      <c r="GLO6" s="26"/>
      <c r="GLP6" s="26"/>
      <c r="GLQ6" s="26"/>
      <c r="GLR6" s="26"/>
      <c r="GLS6" s="26"/>
      <c r="GLT6" s="26"/>
      <c r="GLU6" s="26"/>
      <c r="GLV6" s="26"/>
      <c r="GLW6" s="26"/>
      <c r="GLX6" s="26"/>
      <c r="GLY6" s="26"/>
      <c r="GLZ6" s="26"/>
      <c r="GMA6" s="26"/>
      <c r="GMB6" s="26"/>
      <c r="GMC6" s="26"/>
      <c r="GMD6" s="26"/>
      <c r="GME6" s="26"/>
      <c r="GMF6" s="26"/>
      <c r="GMG6" s="26"/>
      <c r="GMH6" s="26"/>
      <c r="GMI6" s="26"/>
      <c r="GMJ6" s="26"/>
      <c r="GMK6" s="26"/>
      <c r="GML6" s="26"/>
      <c r="GMM6" s="26"/>
      <c r="GMN6" s="26"/>
      <c r="GMO6" s="26"/>
      <c r="GMP6" s="26"/>
      <c r="GMQ6" s="26"/>
      <c r="GMR6" s="26"/>
      <c r="GMS6" s="26"/>
      <c r="GMT6" s="26"/>
      <c r="GMU6" s="26"/>
      <c r="GMV6" s="26"/>
      <c r="GMW6" s="26"/>
      <c r="GMX6" s="26"/>
      <c r="GMY6" s="26"/>
      <c r="GMZ6" s="26"/>
      <c r="GNA6" s="26"/>
      <c r="GNB6" s="26"/>
      <c r="GNC6" s="26"/>
      <c r="GND6" s="26"/>
      <c r="GNE6" s="26"/>
      <c r="GNF6" s="26"/>
      <c r="GNG6" s="26"/>
      <c r="GNH6" s="26"/>
      <c r="GNI6" s="26"/>
      <c r="GNJ6" s="26"/>
      <c r="GNK6" s="26"/>
      <c r="GNL6" s="26"/>
      <c r="GNM6" s="26"/>
      <c r="GNN6" s="26"/>
      <c r="GNO6" s="26"/>
      <c r="GNP6" s="26"/>
      <c r="GNQ6" s="26"/>
      <c r="GNR6" s="26"/>
      <c r="GNS6" s="26"/>
      <c r="GNT6" s="26"/>
      <c r="GNU6" s="26"/>
      <c r="GNV6" s="26"/>
      <c r="GNW6" s="26"/>
      <c r="GNX6" s="26"/>
      <c r="GNY6" s="26"/>
      <c r="GNZ6" s="26"/>
      <c r="GOA6" s="26"/>
      <c r="GOB6" s="26"/>
      <c r="GOC6" s="26"/>
      <c r="GOD6" s="26"/>
      <c r="GOE6" s="26"/>
      <c r="GOF6" s="26"/>
      <c r="GOG6" s="26"/>
      <c r="GOH6" s="26"/>
      <c r="GOI6" s="26"/>
      <c r="GOJ6" s="26"/>
      <c r="GOK6" s="26"/>
      <c r="GOL6" s="26"/>
      <c r="GOM6" s="26"/>
      <c r="GON6" s="26"/>
      <c r="GOO6" s="26"/>
      <c r="GOP6" s="26"/>
      <c r="GOQ6" s="26"/>
      <c r="GOR6" s="26"/>
      <c r="GOS6" s="26"/>
      <c r="GOT6" s="26"/>
      <c r="GOU6" s="26"/>
      <c r="GOV6" s="26"/>
      <c r="GOW6" s="26"/>
      <c r="GOX6" s="26"/>
      <c r="GOY6" s="26"/>
      <c r="GOZ6" s="26"/>
      <c r="GPA6" s="26"/>
      <c r="GPB6" s="26"/>
      <c r="GPC6" s="26"/>
      <c r="GPD6" s="26"/>
      <c r="GPE6" s="26"/>
      <c r="GPF6" s="26"/>
      <c r="GPG6" s="26"/>
      <c r="GPH6" s="26"/>
      <c r="GPI6" s="26"/>
      <c r="GPJ6" s="26"/>
      <c r="GPK6" s="26"/>
      <c r="GPL6" s="26"/>
      <c r="GPM6" s="26"/>
      <c r="GPN6" s="26"/>
      <c r="GPO6" s="26"/>
      <c r="GPP6" s="26"/>
      <c r="GPQ6" s="26"/>
      <c r="GPR6" s="26"/>
      <c r="GPS6" s="26"/>
      <c r="GPT6" s="26"/>
      <c r="GPU6" s="26"/>
      <c r="GPV6" s="26"/>
      <c r="GPW6" s="26"/>
      <c r="GPX6" s="26"/>
      <c r="GPY6" s="26"/>
      <c r="GPZ6" s="26"/>
      <c r="GQA6" s="26"/>
      <c r="GQB6" s="26"/>
      <c r="GQC6" s="26"/>
      <c r="GQD6" s="26"/>
      <c r="GQE6" s="26"/>
      <c r="GQF6" s="26"/>
      <c r="GQG6" s="26"/>
      <c r="GQH6" s="26"/>
      <c r="GQI6" s="26"/>
      <c r="GQJ6" s="26"/>
      <c r="GQK6" s="26"/>
      <c r="GQL6" s="26"/>
      <c r="GQM6" s="26"/>
      <c r="GQN6" s="26"/>
      <c r="GQO6" s="26"/>
      <c r="GQP6" s="26"/>
      <c r="GQQ6" s="26"/>
      <c r="GQR6" s="26"/>
      <c r="GQS6" s="26"/>
      <c r="GQT6" s="26"/>
      <c r="GQU6" s="26"/>
      <c r="GQV6" s="26"/>
      <c r="GQW6" s="26"/>
      <c r="GQX6" s="26"/>
      <c r="GQY6" s="26"/>
      <c r="GQZ6" s="26"/>
      <c r="GRA6" s="26"/>
      <c r="GRB6" s="26"/>
      <c r="GRC6" s="26"/>
      <c r="GRD6" s="26"/>
      <c r="GRE6" s="26"/>
      <c r="GRF6" s="26"/>
      <c r="GRG6" s="26"/>
      <c r="GRH6" s="26"/>
      <c r="GRI6" s="26"/>
      <c r="GRJ6" s="26"/>
      <c r="GRK6" s="26"/>
      <c r="GRL6" s="26"/>
      <c r="GRM6" s="26"/>
      <c r="GRN6" s="26"/>
      <c r="GRO6" s="26"/>
      <c r="GRP6" s="26"/>
      <c r="GRQ6" s="26"/>
      <c r="GRR6" s="26"/>
      <c r="GRS6" s="26"/>
      <c r="GRT6" s="26"/>
      <c r="GRU6" s="26"/>
      <c r="GRV6" s="26"/>
      <c r="GRW6" s="26"/>
      <c r="GRX6" s="26"/>
      <c r="GRY6" s="26"/>
      <c r="GRZ6" s="26"/>
      <c r="GSA6" s="26"/>
      <c r="GSB6" s="26"/>
      <c r="GSC6" s="26"/>
      <c r="GSD6" s="26"/>
      <c r="GSE6" s="26"/>
      <c r="GSF6" s="26"/>
      <c r="GSG6" s="26"/>
      <c r="GSH6" s="26"/>
      <c r="GSI6" s="26"/>
      <c r="GSJ6" s="26"/>
      <c r="GSK6" s="26"/>
      <c r="GSL6" s="26"/>
      <c r="GSM6" s="26"/>
      <c r="GSN6" s="26"/>
      <c r="GSO6" s="26"/>
      <c r="GSP6" s="26"/>
      <c r="GSQ6" s="26"/>
      <c r="GSR6" s="26"/>
      <c r="GSS6" s="26"/>
      <c r="GST6" s="26"/>
      <c r="GSU6" s="26"/>
      <c r="GSV6" s="26"/>
      <c r="GSW6" s="26"/>
      <c r="GSX6" s="26"/>
      <c r="GSY6" s="26"/>
      <c r="GSZ6" s="26"/>
      <c r="GTA6" s="26"/>
      <c r="GTB6" s="26"/>
      <c r="GTC6" s="26"/>
      <c r="GTD6" s="26"/>
      <c r="GTE6" s="26"/>
      <c r="GTF6" s="26"/>
      <c r="GTG6" s="26"/>
      <c r="GTH6" s="26"/>
      <c r="GTI6" s="26"/>
      <c r="GTJ6" s="26"/>
      <c r="GTK6" s="26"/>
      <c r="GTL6" s="26"/>
      <c r="GTM6" s="26"/>
      <c r="GTN6" s="26"/>
      <c r="GTO6" s="26"/>
      <c r="GTP6" s="26"/>
      <c r="GTQ6" s="26"/>
      <c r="GTR6" s="26"/>
      <c r="GTS6" s="26"/>
      <c r="GTT6" s="26"/>
      <c r="GTU6" s="26"/>
      <c r="GTV6" s="26"/>
      <c r="GTW6" s="26"/>
      <c r="GTX6" s="26"/>
      <c r="GTY6" s="26"/>
      <c r="GTZ6" s="26"/>
      <c r="GUA6" s="26"/>
      <c r="GUB6" s="26"/>
      <c r="GUC6" s="26"/>
      <c r="GUD6" s="26"/>
      <c r="GUE6" s="26"/>
      <c r="GUF6" s="26"/>
      <c r="GUG6" s="26"/>
      <c r="GUH6" s="26"/>
      <c r="GUI6" s="26"/>
      <c r="GUJ6" s="26"/>
      <c r="GUK6" s="26"/>
      <c r="GUL6" s="26"/>
      <c r="GUM6" s="26"/>
      <c r="GUN6" s="26"/>
      <c r="GUO6" s="26"/>
      <c r="GUP6" s="26"/>
      <c r="GUQ6" s="26"/>
      <c r="GUR6" s="26"/>
      <c r="GUS6" s="26"/>
      <c r="GUT6" s="26"/>
      <c r="GUU6" s="26"/>
      <c r="GUV6" s="26"/>
      <c r="GUW6" s="26"/>
      <c r="GUX6" s="26"/>
      <c r="GUY6" s="26"/>
      <c r="GUZ6" s="26"/>
      <c r="GVA6" s="26"/>
      <c r="GVB6" s="26"/>
      <c r="GVC6" s="26"/>
      <c r="GVD6" s="26"/>
      <c r="GVE6" s="26"/>
      <c r="GVF6" s="26"/>
      <c r="GVG6" s="26"/>
      <c r="GVH6" s="26"/>
      <c r="GVI6" s="26"/>
      <c r="GVJ6" s="26"/>
      <c r="GVK6" s="26"/>
      <c r="GVL6" s="26"/>
      <c r="GVM6" s="26"/>
      <c r="GVN6" s="26"/>
      <c r="GVO6" s="26"/>
      <c r="GVP6" s="26"/>
      <c r="GVQ6" s="26"/>
      <c r="GVR6" s="26"/>
      <c r="GVS6" s="26"/>
      <c r="GVT6" s="26"/>
      <c r="GVU6" s="26"/>
      <c r="GVV6" s="26"/>
      <c r="GVW6" s="26"/>
      <c r="GVX6" s="26"/>
      <c r="GVY6" s="26"/>
      <c r="GVZ6" s="26"/>
      <c r="GWA6" s="26"/>
      <c r="GWB6" s="26"/>
      <c r="GWC6" s="26"/>
      <c r="GWD6" s="26"/>
      <c r="GWE6" s="26"/>
      <c r="GWF6" s="26"/>
      <c r="GWG6" s="26"/>
      <c r="GWH6" s="26"/>
      <c r="GWI6" s="26"/>
      <c r="GWJ6" s="26"/>
      <c r="GWK6" s="26"/>
      <c r="GWL6" s="26"/>
      <c r="GWM6" s="26"/>
      <c r="GWN6" s="26"/>
      <c r="GWO6" s="26"/>
      <c r="GWP6" s="26"/>
      <c r="GWQ6" s="26"/>
      <c r="GWR6" s="26"/>
      <c r="GWS6" s="26"/>
      <c r="GWT6" s="26"/>
      <c r="GWU6" s="26"/>
      <c r="GWV6" s="26"/>
      <c r="GWW6" s="26"/>
      <c r="GWX6" s="26"/>
      <c r="GWY6" s="26"/>
      <c r="GWZ6" s="26"/>
      <c r="GXA6" s="26"/>
      <c r="GXB6" s="26"/>
      <c r="GXC6" s="26"/>
      <c r="GXD6" s="26"/>
      <c r="GXE6" s="26"/>
      <c r="GXF6" s="26"/>
      <c r="GXG6" s="26"/>
      <c r="GXH6" s="26"/>
      <c r="GXI6" s="26"/>
      <c r="GXJ6" s="26"/>
      <c r="GXK6" s="26"/>
      <c r="GXL6" s="26"/>
      <c r="GXM6" s="26"/>
      <c r="GXN6" s="26"/>
      <c r="GXO6" s="26"/>
      <c r="GXP6" s="26"/>
      <c r="GXQ6" s="26"/>
      <c r="GXR6" s="26"/>
      <c r="GXS6" s="26"/>
      <c r="GXT6" s="26"/>
      <c r="GXU6" s="26"/>
      <c r="GXV6" s="26"/>
      <c r="GXW6" s="26"/>
      <c r="GXX6" s="26"/>
      <c r="GXY6" s="26"/>
      <c r="GXZ6" s="26"/>
      <c r="GYA6" s="26"/>
      <c r="GYB6" s="26"/>
      <c r="GYC6" s="26"/>
      <c r="GYD6" s="26"/>
      <c r="GYE6" s="26"/>
      <c r="GYF6" s="26"/>
      <c r="GYG6" s="26"/>
      <c r="GYH6" s="26"/>
      <c r="GYI6" s="26"/>
      <c r="GYJ6" s="26"/>
      <c r="GYK6" s="26"/>
      <c r="GYL6" s="26"/>
      <c r="GYM6" s="26"/>
      <c r="GYN6" s="26"/>
      <c r="GYO6" s="26"/>
      <c r="GYP6" s="26"/>
      <c r="GYQ6" s="26"/>
      <c r="GYR6" s="26"/>
      <c r="GYS6" s="26"/>
      <c r="GYT6" s="26"/>
      <c r="GYU6" s="26"/>
      <c r="GYV6" s="26"/>
      <c r="GYW6" s="26"/>
      <c r="GYX6" s="26"/>
      <c r="GYY6" s="26"/>
      <c r="GYZ6" s="26"/>
      <c r="GZA6" s="26"/>
      <c r="GZB6" s="26"/>
      <c r="GZC6" s="26"/>
      <c r="GZD6" s="26"/>
      <c r="GZE6" s="26"/>
      <c r="GZF6" s="26"/>
      <c r="GZG6" s="26"/>
      <c r="GZH6" s="26"/>
      <c r="GZI6" s="26"/>
      <c r="GZJ6" s="26"/>
      <c r="GZK6" s="26"/>
      <c r="GZL6" s="26"/>
      <c r="GZM6" s="26"/>
      <c r="GZN6" s="26"/>
      <c r="GZO6" s="26"/>
      <c r="GZP6" s="26"/>
      <c r="GZQ6" s="26"/>
      <c r="GZR6" s="26"/>
      <c r="GZS6" s="26"/>
      <c r="GZT6" s="26"/>
      <c r="GZU6" s="26"/>
      <c r="GZV6" s="26"/>
      <c r="GZW6" s="26"/>
      <c r="GZX6" s="26"/>
      <c r="GZY6" s="26"/>
      <c r="GZZ6" s="26"/>
      <c r="HAA6" s="26"/>
      <c r="HAB6" s="26"/>
      <c r="HAC6" s="26"/>
      <c r="HAD6" s="26"/>
      <c r="HAE6" s="26"/>
      <c r="HAF6" s="26"/>
      <c r="HAG6" s="26"/>
      <c r="HAH6" s="26"/>
      <c r="HAI6" s="26"/>
      <c r="HAJ6" s="26"/>
      <c r="HAK6" s="26"/>
      <c r="HAL6" s="26"/>
      <c r="HAM6" s="26"/>
      <c r="HAN6" s="26"/>
      <c r="HAO6" s="26"/>
      <c r="HAP6" s="26"/>
      <c r="HAQ6" s="26"/>
      <c r="HAR6" s="26"/>
      <c r="HAS6" s="26"/>
      <c r="HAT6" s="26"/>
      <c r="HAU6" s="26"/>
      <c r="HAV6" s="26"/>
      <c r="HAW6" s="26"/>
      <c r="HAX6" s="26"/>
      <c r="HAY6" s="26"/>
      <c r="HAZ6" s="26"/>
      <c r="HBA6" s="26"/>
      <c r="HBB6" s="26"/>
      <c r="HBC6" s="26"/>
      <c r="HBD6" s="26"/>
      <c r="HBE6" s="26"/>
      <c r="HBF6" s="26"/>
      <c r="HBG6" s="26"/>
      <c r="HBH6" s="26"/>
      <c r="HBI6" s="26"/>
      <c r="HBJ6" s="26"/>
      <c r="HBK6" s="26"/>
      <c r="HBL6" s="26"/>
      <c r="HBM6" s="26"/>
      <c r="HBN6" s="26"/>
      <c r="HBO6" s="26"/>
      <c r="HBP6" s="26"/>
      <c r="HBQ6" s="26"/>
      <c r="HBR6" s="26"/>
      <c r="HBS6" s="26"/>
      <c r="HBT6" s="26"/>
      <c r="HBU6" s="26"/>
      <c r="HBV6" s="26"/>
      <c r="HBW6" s="26"/>
      <c r="HBX6" s="26"/>
      <c r="HBY6" s="26"/>
      <c r="HBZ6" s="26"/>
      <c r="HCA6" s="26"/>
      <c r="HCB6" s="26"/>
      <c r="HCC6" s="26"/>
      <c r="HCD6" s="26"/>
      <c r="HCE6" s="26"/>
      <c r="HCF6" s="26"/>
      <c r="HCG6" s="26"/>
      <c r="HCH6" s="26"/>
      <c r="HCI6" s="26"/>
      <c r="HCJ6" s="26"/>
      <c r="HCK6" s="26"/>
      <c r="HCL6" s="26"/>
      <c r="HCM6" s="26"/>
      <c r="HCN6" s="26"/>
      <c r="HCO6" s="26"/>
      <c r="HCP6" s="26"/>
      <c r="HCQ6" s="26"/>
      <c r="HCR6" s="26"/>
      <c r="HCS6" s="26"/>
      <c r="HCT6" s="26"/>
      <c r="HCU6" s="26"/>
      <c r="HCV6" s="26"/>
      <c r="HCW6" s="26"/>
      <c r="HCX6" s="26"/>
      <c r="HCY6" s="26"/>
      <c r="HCZ6" s="26"/>
      <c r="HDA6" s="26"/>
      <c r="HDB6" s="26"/>
      <c r="HDC6" s="26"/>
      <c r="HDD6" s="26"/>
      <c r="HDE6" s="26"/>
      <c r="HDF6" s="26"/>
      <c r="HDG6" s="26"/>
      <c r="HDH6" s="26"/>
      <c r="HDI6" s="26"/>
      <c r="HDJ6" s="26"/>
      <c r="HDK6" s="26"/>
      <c r="HDL6" s="26"/>
      <c r="HDM6" s="26"/>
      <c r="HDN6" s="26"/>
      <c r="HDO6" s="26"/>
      <c r="HDP6" s="26"/>
      <c r="HDQ6" s="26"/>
      <c r="HDR6" s="26"/>
      <c r="HDS6" s="26"/>
      <c r="HDT6" s="26"/>
      <c r="HDU6" s="26"/>
      <c r="HDV6" s="26"/>
      <c r="HDW6" s="26"/>
      <c r="HDX6" s="26"/>
      <c r="HDY6" s="26"/>
      <c r="HDZ6" s="26"/>
      <c r="HEA6" s="26"/>
      <c r="HEB6" s="26"/>
      <c r="HEC6" s="26"/>
      <c r="HED6" s="26"/>
      <c r="HEE6" s="26"/>
      <c r="HEF6" s="26"/>
      <c r="HEG6" s="26"/>
      <c r="HEH6" s="26"/>
      <c r="HEI6" s="26"/>
      <c r="HEJ6" s="26"/>
      <c r="HEK6" s="26"/>
      <c r="HEL6" s="26"/>
      <c r="HEM6" s="26"/>
      <c r="HEN6" s="26"/>
      <c r="HEO6" s="26"/>
      <c r="HEP6" s="26"/>
      <c r="HEQ6" s="26"/>
      <c r="HER6" s="26"/>
      <c r="HES6" s="26"/>
      <c r="HET6" s="26"/>
      <c r="HEU6" s="26"/>
      <c r="HEV6" s="26"/>
      <c r="HEW6" s="26"/>
      <c r="HEX6" s="26"/>
      <c r="HEY6" s="26"/>
      <c r="HEZ6" s="26"/>
      <c r="HFA6" s="26"/>
      <c r="HFB6" s="26"/>
      <c r="HFC6" s="26"/>
      <c r="HFD6" s="26"/>
      <c r="HFE6" s="26"/>
      <c r="HFF6" s="26"/>
      <c r="HFG6" s="26"/>
      <c r="HFH6" s="26"/>
      <c r="HFI6" s="26"/>
      <c r="HFJ6" s="26"/>
      <c r="HFK6" s="26"/>
      <c r="HFL6" s="26"/>
      <c r="HFM6" s="26"/>
      <c r="HFN6" s="26"/>
      <c r="HFO6" s="26"/>
      <c r="HFP6" s="26"/>
      <c r="HFQ6" s="26"/>
      <c r="HFR6" s="26"/>
      <c r="HFS6" s="26"/>
      <c r="HFT6" s="26"/>
      <c r="HFU6" s="26"/>
      <c r="HFV6" s="26"/>
      <c r="HFW6" s="26"/>
      <c r="HFX6" s="26"/>
      <c r="HFY6" s="26"/>
      <c r="HFZ6" s="26"/>
      <c r="HGA6" s="26"/>
      <c r="HGB6" s="26"/>
      <c r="HGC6" s="26"/>
      <c r="HGD6" s="26"/>
      <c r="HGE6" s="26"/>
      <c r="HGF6" s="26"/>
      <c r="HGG6" s="26"/>
      <c r="HGH6" s="26"/>
      <c r="HGI6" s="26"/>
      <c r="HGJ6" s="26"/>
      <c r="HGK6" s="26"/>
      <c r="HGL6" s="26"/>
      <c r="HGM6" s="26"/>
      <c r="HGN6" s="26"/>
      <c r="HGO6" s="26"/>
      <c r="HGP6" s="26"/>
      <c r="HGQ6" s="26"/>
      <c r="HGR6" s="26"/>
      <c r="HGS6" s="26"/>
      <c r="HGT6" s="26"/>
      <c r="HGU6" s="26"/>
      <c r="HGV6" s="26"/>
      <c r="HGW6" s="26"/>
      <c r="HGX6" s="26"/>
      <c r="HGY6" s="26"/>
      <c r="HGZ6" s="26"/>
      <c r="HHA6" s="26"/>
      <c r="HHB6" s="26"/>
      <c r="HHC6" s="26"/>
      <c r="HHD6" s="26"/>
      <c r="HHE6" s="26"/>
      <c r="HHF6" s="26"/>
      <c r="HHG6" s="26"/>
      <c r="HHH6" s="26"/>
      <c r="HHI6" s="26"/>
      <c r="HHJ6" s="26"/>
      <c r="HHK6" s="26"/>
      <c r="HHL6" s="26"/>
      <c r="HHM6" s="26"/>
      <c r="HHN6" s="26"/>
      <c r="HHO6" s="26"/>
      <c r="HHP6" s="26"/>
      <c r="HHQ6" s="26"/>
      <c r="HHR6" s="26"/>
      <c r="HHS6" s="26"/>
      <c r="HHT6" s="26"/>
      <c r="HHU6" s="26"/>
      <c r="HHV6" s="26"/>
      <c r="HHW6" s="26"/>
      <c r="HHX6" s="26"/>
      <c r="HHY6" s="26"/>
      <c r="HHZ6" s="26"/>
      <c r="HIA6" s="26"/>
      <c r="HIB6" s="26"/>
      <c r="HIC6" s="26"/>
      <c r="HID6" s="26"/>
      <c r="HIE6" s="26"/>
      <c r="HIF6" s="26"/>
      <c r="HIG6" s="26"/>
      <c r="HIH6" s="26"/>
      <c r="HII6" s="26"/>
      <c r="HIJ6" s="26"/>
      <c r="HIK6" s="26"/>
      <c r="HIL6" s="26"/>
      <c r="HIM6" s="26"/>
      <c r="HIN6" s="26"/>
      <c r="HIO6" s="26"/>
      <c r="HIP6" s="26"/>
      <c r="HIQ6" s="26"/>
      <c r="HIR6" s="26"/>
      <c r="HIS6" s="26"/>
      <c r="HIT6" s="26"/>
      <c r="HIU6" s="26"/>
      <c r="HIV6" s="26"/>
      <c r="HIW6" s="26"/>
      <c r="HIX6" s="26"/>
      <c r="HIY6" s="26"/>
      <c r="HIZ6" s="26"/>
      <c r="HJA6" s="26"/>
      <c r="HJB6" s="26"/>
      <c r="HJC6" s="26"/>
      <c r="HJD6" s="26"/>
      <c r="HJE6" s="26"/>
      <c r="HJF6" s="26"/>
      <c r="HJG6" s="26"/>
      <c r="HJH6" s="26"/>
      <c r="HJI6" s="26"/>
      <c r="HJJ6" s="26"/>
      <c r="HJK6" s="26"/>
      <c r="HJL6" s="26"/>
      <c r="HJM6" s="26"/>
      <c r="HJN6" s="26"/>
      <c r="HJO6" s="26"/>
      <c r="HJP6" s="26"/>
      <c r="HJQ6" s="26"/>
      <c r="HJR6" s="26"/>
      <c r="HJS6" s="26"/>
      <c r="HJT6" s="26"/>
      <c r="HJU6" s="26"/>
      <c r="HJV6" s="26"/>
      <c r="HJW6" s="26"/>
      <c r="HJX6" s="26"/>
      <c r="HJY6" s="26"/>
      <c r="HJZ6" s="26"/>
      <c r="HKA6" s="26"/>
      <c r="HKB6" s="26"/>
      <c r="HKC6" s="26"/>
      <c r="HKD6" s="26"/>
      <c r="HKE6" s="26"/>
      <c r="HKF6" s="26"/>
      <c r="HKG6" s="26"/>
      <c r="HKH6" s="26"/>
      <c r="HKI6" s="26"/>
      <c r="HKJ6" s="26"/>
      <c r="HKK6" s="26"/>
      <c r="HKL6" s="26"/>
      <c r="HKM6" s="26"/>
      <c r="HKN6" s="26"/>
      <c r="HKO6" s="26"/>
      <c r="HKP6" s="26"/>
      <c r="HKQ6" s="26"/>
      <c r="HKR6" s="26"/>
      <c r="HKS6" s="26"/>
      <c r="HKT6" s="26"/>
      <c r="HKU6" s="26"/>
      <c r="HKV6" s="26"/>
      <c r="HKW6" s="26"/>
      <c r="HKX6" s="26"/>
      <c r="HKY6" s="26"/>
      <c r="HKZ6" s="26"/>
      <c r="HLA6" s="26"/>
      <c r="HLB6" s="26"/>
      <c r="HLC6" s="26"/>
      <c r="HLD6" s="26"/>
      <c r="HLE6" s="26"/>
      <c r="HLF6" s="26"/>
      <c r="HLG6" s="26"/>
      <c r="HLH6" s="26"/>
      <c r="HLI6" s="26"/>
      <c r="HLJ6" s="26"/>
      <c r="HLK6" s="26"/>
      <c r="HLL6" s="26"/>
      <c r="HLM6" s="26"/>
      <c r="HLN6" s="26"/>
      <c r="HLO6" s="26"/>
      <c r="HLP6" s="26"/>
      <c r="HLQ6" s="26"/>
      <c r="HLR6" s="26"/>
      <c r="HLS6" s="26"/>
      <c r="HLT6" s="26"/>
      <c r="HLU6" s="26"/>
      <c r="HLV6" s="26"/>
      <c r="HLW6" s="26"/>
      <c r="HLX6" s="26"/>
      <c r="HLY6" s="26"/>
      <c r="HLZ6" s="26"/>
      <c r="HMA6" s="26"/>
      <c r="HMB6" s="26"/>
      <c r="HMC6" s="26"/>
      <c r="HMD6" s="26"/>
      <c r="HME6" s="26"/>
      <c r="HMF6" s="26"/>
      <c r="HMG6" s="26"/>
      <c r="HMH6" s="26"/>
      <c r="HMI6" s="26"/>
      <c r="HMJ6" s="26"/>
      <c r="HMK6" s="26"/>
      <c r="HML6" s="26"/>
      <c r="HMM6" s="26"/>
      <c r="HMN6" s="26"/>
      <c r="HMO6" s="26"/>
      <c r="HMP6" s="26"/>
      <c r="HMQ6" s="26"/>
      <c r="HMR6" s="26"/>
      <c r="HMS6" s="26"/>
      <c r="HMT6" s="26"/>
      <c r="HMU6" s="26"/>
      <c r="HMV6" s="26"/>
      <c r="HMW6" s="26"/>
      <c r="HMX6" s="26"/>
      <c r="HMY6" s="26"/>
      <c r="HMZ6" s="26"/>
      <c r="HNA6" s="26"/>
      <c r="HNB6" s="26"/>
      <c r="HNC6" s="26"/>
      <c r="HND6" s="26"/>
      <c r="HNE6" s="26"/>
      <c r="HNF6" s="26"/>
      <c r="HNG6" s="26"/>
      <c r="HNH6" s="26"/>
      <c r="HNI6" s="26"/>
      <c r="HNJ6" s="26"/>
      <c r="HNK6" s="26"/>
      <c r="HNL6" s="26"/>
      <c r="HNM6" s="26"/>
      <c r="HNN6" s="26"/>
      <c r="HNO6" s="26"/>
      <c r="HNP6" s="26"/>
      <c r="HNQ6" s="26"/>
      <c r="HNR6" s="26"/>
      <c r="HNS6" s="26"/>
      <c r="HNT6" s="26"/>
      <c r="HNU6" s="26"/>
      <c r="HNV6" s="26"/>
      <c r="HNW6" s="26"/>
      <c r="HNX6" s="26"/>
      <c r="HNY6" s="26"/>
      <c r="HNZ6" s="26"/>
      <c r="HOA6" s="26"/>
      <c r="HOB6" s="26"/>
      <c r="HOC6" s="26"/>
      <c r="HOD6" s="26"/>
      <c r="HOE6" s="26"/>
      <c r="HOF6" s="26"/>
      <c r="HOG6" s="26"/>
      <c r="HOH6" s="26"/>
      <c r="HOI6" s="26"/>
      <c r="HOJ6" s="26"/>
      <c r="HOK6" s="26"/>
      <c r="HOL6" s="26"/>
      <c r="HOM6" s="26"/>
      <c r="HON6" s="26"/>
      <c r="HOO6" s="26"/>
      <c r="HOP6" s="26"/>
      <c r="HOQ6" s="26"/>
      <c r="HOR6" s="26"/>
      <c r="HOS6" s="26"/>
      <c r="HOT6" s="26"/>
      <c r="HOU6" s="26"/>
      <c r="HOV6" s="26"/>
      <c r="HOW6" s="26"/>
      <c r="HOX6" s="26"/>
      <c r="HOY6" s="26"/>
      <c r="HOZ6" s="26"/>
      <c r="HPA6" s="26"/>
      <c r="HPB6" s="26"/>
      <c r="HPC6" s="26"/>
      <c r="HPD6" s="26"/>
      <c r="HPE6" s="26"/>
      <c r="HPF6" s="26"/>
      <c r="HPG6" s="26"/>
      <c r="HPH6" s="26"/>
      <c r="HPI6" s="26"/>
      <c r="HPJ6" s="26"/>
      <c r="HPK6" s="26"/>
      <c r="HPL6" s="26"/>
      <c r="HPM6" s="26"/>
      <c r="HPN6" s="26"/>
      <c r="HPO6" s="26"/>
      <c r="HPP6" s="26"/>
      <c r="HPQ6" s="26"/>
      <c r="HPR6" s="26"/>
      <c r="HPS6" s="26"/>
      <c r="HPT6" s="26"/>
      <c r="HPU6" s="26"/>
      <c r="HPV6" s="26"/>
      <c r="HPW6" s="26"/>
      <c r="HPX6" s="26"/>
      <c r="HPY6" s="26"/>
      <c r="HPZ6" s="26"/>
      <c r="HQA6" s="26"/>
      <c r="HQB6" s="26"/>
      <c r="HQC6" s="26"/>
      <c r="HQD6" s="26"/>
      <c r="HQE6" s="26"/>
      <c r="HQF6" s="26"/>
      <c r="HQG6" s="26"/>
      <c r="HQH6" s="26"/>
      <c r="HQI6" s="26"/>
      <c r="HQJ6" s="26"/>
      <c r="HQK6" s="26"/>
      <c r="HQL6" s="26"/>
      <c r="HQM6" s="26"/>
      <c r="HQN6" s="26"/>
      <c r="HQO6" s="26"/>
      <c r="HQP6" s="26"/>
      <c r="HQQ6" s="26"/>
      <c r="HQR6" s="26"/>
      <c r="HQS6" s="26"/>
      <c r="HQT6" s="26"/>
      <c r="HQU6" s="26"/>
      <c r="HQV6" s="26"/>
      <c r="HQW6" s="26"/>
      <c r="HQX6" s="26"/>
      <c r="HQY6" s="26"/>
      <c r="HQZ6" s="26"/>
      <c r="HRA6" s="26"/>
      <c r="HRB6" s="26"/>
      <c r="HRC6" s="26"/>
      <c r="HRD6" s="26"/>
      <c r="HRE6" s="26"/>
      <c r="HRF6" s="26"/>
      <c r="HRG6" s="26"/>
      <c r="HRH6" s="26"/>
      <c r="HRI6" s="26"/>
      <c r="HRJ6" s="26"/>
      <c r="HRK6" s="26"/>
      <c r="HRL6" s="26"/>
      <c r="HRM6" s="26"/>
      <c r="HRN6" s="26"/>
      <c r="HRO6" s="26"/>
      <c r="HRP6" s="26"/>
      <c r="HRQ6" s="26"/>
      <c r="HRR6" s="26"/>
      <c r="HRS6" s="26"/>
      <c r="HRT6" s="26"/>
      <c r="HRU6" s="26"/>
      <c r="HRV6" s="26"/>
      <c r="HRW6" s="26"/>
      <c r="HRX6" s="26"/>
      <c r="HRY6" s="26"/>
      <c r="HRZ6" s="26"/>
      <c r="HSA6" s="26"/>
      <c r="HSB6" s="26"/>
      <c r="HSC6" s="26"/>
      <c r="HSD6" s="26"/>
      <c r="HSE6" s="26"/>
      <c r="HSF6" s="26"/>
      <c r="HSG6" s="26"/>
      <c r="HSH6" s="26"/>
      <c r="HSI6" s="26"/>
      <c r="HSJ6" s="26"/>
      <c r="HSK6" s="26"/>
      <c r="HSL6" s="26"/>
      <c r="HSM6" s="26"/>
      <c r="HSN6" s="26"/>
      <c r="HSO6" s="26"/>
      <c r="HSP6" s="26"/>
      <c r="HSQ6" s="26"/>
      <c r="HSR6" s="26"/>
      <c r="HSS6" s="26"/>
      <c r="HST6" s="26"/>
      <c r="HSU6" s="26"/>
      <c r="HSV6" s="26"/>
      <c r="HSW6" s="26"/>
      <c r="HSX6" s="26"/>
      <c r="HSY6" s="26"/>
      <c r="HSZ6" s="26"/>
      <c r="HTA6" s="26"/>
      <c r="HTB6" s="26"/>
      <c r="HTC6" s="26"/>
      <c r="HTD6" s="26"/>
      <c r="HTE6" s="26"/>
      <c r="HTF6" s="26"/>
      <c r="HTG6" s="26"/>
      <c r="HTH6" s="26"/>
      <c r="HTI6" s="26"/>
      <c r="HTJ6" s="26"/>
      <c r="HTK6" s="26"/>
      <c r="HTL6" s="26"/>
      <c r="HTM6" s="26"/>
      <c r="HTN6" s="26"/>
      <c r="HTO6" s="26"/>
      <c r="HTP6" s="26"/>
      <c r="HTQ6" s="26"/>
      <c r="HTR6" s="26"/>
      <c r="HTS6" s="26"/>
      <c r="HTT6" s="26"/>
      <c r="HTU6" s="26"/>
      <c r="HTV6" s="26"/>
      <c r="HTW6" s="26"/>
      <c r="HTX6" s="26"/>
      <c r="HTY6" s="26"/>
      <c r="HTZ6" s="26"/>
      <c r="HUA6" s="26"/>
      <c r="HUB6" s="26"/>
      <c r="HUC6" s="26"/>
      <c r="HUD6" s="26"/>
      <c r="HUE6" s="26"/>
      <c r="HUF6" s="26"/>
      <c r="HUG6" s="26"/>
      <c r="HUH6" s="26"/>
      <c r="HUI6" s="26"/>
      <c r="HUJ6" s="26"/>
      <c r="HUK6" s="26"/>
      <c r="HUL6" s="26"/>
      <c r="HUM6" s="26"/>
      <c r="HUN6" s="26"/>
      <c r="HUO6" s="26"/>
      <c r="HUP6" s="26"/>
      <c r="HUQ6" s="26"/>
      <c r="HUR6" s="26"/>
      <c r="HUS6" s="26"/>
      <c r="HUT6" s="26"/>
      <c r="HUU6" s="26"/>
      <c r="HUV6" s="26"/>
      <c r="HUW6" s="26"/>
      <c r="HUX6" s="26"/>
      <c r="HUY6" s="26"/>
      <c r="HUZ6" s="26"/>
      <c r="HVA6" s="26"/>
      <c r="HVB6" s="26"/>
      <c r="HVC6" s="26"/>
      <c r="HVD6" s="26"/>
      <c r="HVE6" s="26"/>
      <c r="HVF6" s="26"/>
      <c r="HVG6" s="26"/>
      <c r="HVH6" s="26"/>
      <c r="HVI6" s="26"/>
      <c r="HVJ6" s="26"/>
      <c r="HVK6" s="26"/>
      <c r="HVL6" s="26"/>
      <c r="HVM6" s="26"/>
      <c r="HVN6" s="26"/>
      <c r="HVO6" s="26"/>
      <c r="HVP6" s="26"/>
      <c r="HVQ6" s="26"/>
      <c r="HVR6" s="26"/>
      <c r="HVS6" s="26"/>
      <c r="HVT6" s="26"/>
      <c r="HVU6" s="26"/>
      <c r="HVV6" s="26"/>
      <c r="HVW6" s="26"/>
      <c r="HVX6" s="26"/>
      <c r="HVY6" s="26"/>
      <c r="HVZ6" s="26"/>
      <c r="HWA6" s="26"/>
      <c r="HWB6" s="26"/>
      <c r="HWC6" s="26"/>
      <c r="HWD6" s="26"/>
      <c r="HWE6" s="26"/>
      <c r="HWF6" s="26"/>
      <c r="HWG6" s="26"/>
      <c r="HWH6" s="26"/>
      <c r="HWI6" s="26"/>
      <c r="HWJ6" s="26"/>
      <c r="HWK6" s="26"/>
      <c r="HWL6" s="26"/>
      <c r="HWM6" s="26"/>
      <c r="HWN6" s="26"/>
      <c r="HWO6" s="26"/>
      <c r="HWP6" s="26"/>
      <c r="HWQ6" s="26"/>
      <c r="HWR6" s="26"/>
      <c r="HWS6" s="26"/>
      <c r="HWT6" s="26"/>
      <c r="HWU6" s="26"/>
      <c r="HWV6" s="26"/>
      <c r="HWW6" s="26"/>
      <c r="HWX6" s="26"/>
      <c r="HWY6" s="26"/>
      <c r="HWZ6" s="26"/>
      <c r="HXA6" s="26"/>
      <c r="HXB6" s="26"/>
      <c r="HXC6" s="26"/>
      <c r="HXD6" s="26"/>
      <c r="HXE6" s="26"/>
      <c r="HXF6" s="26"/>
      <c r="HXG6" s="26"/>
      <c r="HXH6" s="26"/>
      <c r="HXI6" s="26"/>
      <c r="HXJ6" s="26"/>
      <c r="HXK6" s="26"/>
      <c r="HXL6" s="26"/>
      <c r="HXM6" s="26"/>
      <c r="HXN6" s="26"/>
      <c r="HXO6" s="26"/>
      <c r="HXP6" s="26"/>
      <c r="HXQ6" s="26"/>
      <c r="HXR6" s="26"/>
      <c r="HXS6" s="26"/>
      <c r="HXT6" s="26"/>
      <c r="HXU6" s="26"/>
      <c r="HXV6" s="26"/>
      <c r="HXW6" s="26"/>
      <c r="HXX6" s="26"/>
      <c r="HXY6" s="26"/>
      <c r="HXZ6" s="26"/>
      <c r="HYA6" s="26"/>
      <c r="HYB6" s="26"/>
      <c r="HYC6" s="26"/>
      <c r="HYD6" s="26"/>
      <c r="HYE6" s="26"/>
      <c r="HYF6" s="26"/>
      <c r="HYG6" s="26"/>
      <c r="HYH6" s="26"/>
      <c r="HYI6" s="26"/>
      <c r="HYJ6" s="26"/>
      <c r="HYK6" s="26"/>
      <c r="HYL6" s="26"/>
      <c r="HYM6" s="26"/>
      <c r="HYN6" s="26"/>
      <c r="HYO6" s="26"/>
      <c r="HYP6" s="26"/>
      <c r="HYQ6" s="26"/>
      <c r="HYR6" s="26"/>
      <c r="HYS6" s="26"/>
      <c r="HYT6" s="26"/>
      <c r="HYU6" s="26"/>
      <c r="HYV6" s="26"/>
      <c r="HYW6" s="26"/>
      <c r="HYX6" s="26"/>
      <c r="HYY6" s="26"/>
      <c r="HYZ6" s="26"/>
      <c r="HZA6" s="26"/>
      <c r="HZB6" s="26"/>
      <c r="HZC6" s="26"/>
      <c r="HZD6" s="26"/>
      <c r="HZE6" s="26"/>
      <c r="HZF6" s="26"/>
      <c r="HZG6" s="26"/>
      <c r="HZH6" s="26"/>
      <c r="HZI6" s="26"/>
      <c r="HZJ6" s="26"/>
      <c r="HZK6" s="26"/>
      <c r="HZL6" s="26"/>
      <c r="HZM6" s="26"/>
      <c r="HZN6" s="26"/>
      <c r="HZO6" s="26"/>
      <c r="HZP6" s="26"/>
      <c r="HZQ6" s="26"/>
      <c r="HZR6" s="26"/>
      <c r="HZS6" s="26"/>
      <c r="HZT6" s="26"/>
      <c r="HZU6" s="26"/>
      <c r="HZV6" s="26"/>
      <c r="HZW6" s="26"/>
      <c r="HZX6" s="26"/>
      <c r="HZY6" s="26"/>
      <c r="HZZ6" s="26"/>
      <c r="IAA6" s="26"/>
      <c r="IAB6" s="26"/>
      <c r="IAC6" s="26"/>
      <c r="IAD6" s="26"/>
      <c r="IAE6" s="26"/>
      <c r="IAF6" s="26"/>
      <c r="IAG6" s="26"/>
      <c r="IAH6" s="26"/>
      <c r="IAI6" s="26"/>
      <c r="IAJ6" s="26"/>
      <c r="IAK6" s="26"/>
      <c r="IAL6" s="26"/>
      <c r="IAM6" s="26"/>
      <c r="IAN6" s="26"/>
      <c r="IAO6" s="26"/>
      <c r="IAP6" s="26"/>
      <c r="IAQ6" s="26"/>
      <c r="IAR6" s="26"/>
      <c r="IAS6" s="26"/>
      <c r="IAT6" s="26"/>
      <c r="IAU6" s="26"/>
      <c r="IAV6" s="26"/>
      <c r="IAW6" s="26"/>
      <c r="IAX6" s="26"/>
      <c r="IAY6" s="26"/>
      <c r="IAZ6" s="26"/>
      <c r="IBA6" s="26"/>
      <c r="IBB6" s="26"/>
      <c r="IBC6" s="26"/>
      <c r="IBD6" s="26"/>
      <c r="IBE6" s="26"/>
      <c r="IBF6" s="26"/>
      <c r="IBG6" s="26"/>
      <c r="IBH6" s="26"/>
      <c r="IBI6" s="26"/>
      <c r="IBJ6" s="26"/>
      <c r="IBK6" s="26"/>
      <c r="IBL6" s="26"/>
      <c r="IBM6" s="26"/>
      <c r="IBN6" s="26"/>
      <c r="IBO6" s="26"/>
      <c r="IBP6" s="26"/>
      <c r="IBQ6" s="26"/>
      <c r="IBR6" s="26"/>
      <c r="IBS6" s="26"/>
      <c r="IBT6" s="26"/>
      <c r="IBU6" s="26"/>
      <c r="IBV6" s="26"/>
      <c r="IBW6" s="26"/>
      <c r="IBX6" s="26"/>
      <c r="IBY6" s="26"/>
      <c r="IBZ6" s="26"/>
      <c r="ICA6" s="26"/>
      <c r="ICB6" s="26"/>
      <c r="ICC6" s="26"/>
      <c r="ICD6" s="26"/>
      <c r="ICE6" s="26"/>
      <c r="ICF6" s="26"/>
      <c r="ICG6" s="26"/>
      <c r="ICH6" s="26"/>
      <c r="ICI6" s="26"/>
      <c r="ICJ6" s="26"/>
      <c r="ICK6" s="26"/>
      <c r="ICL6" s="26"/>
      <c r="ICM6" s="26"/>
      <c r="ICN6" s="26"/>
      <c r="ICO6" s="26"/>
      <c r="ICP6" s="26"/>
      <c r="ICQ6" s="26"/>
      <c r="ICR6" s="26"/>
      <c r="ICS6" s="26"/>
      <c r="ICT6" s="26"/>
      <c r="ICU6" s="26"/>
      <c r="ICV6" s="26"/>
      <c r="ICW6" s="26"/>
      <c r="ICX6" s="26"/>
      <c r="ICY6" s="26"/>
      <c r="ICZ6" s="26"/>
      <c r="IDA6" s="26"/>
      <c r="IDB6" s="26"/>
      <c r="IDC6" s="26"/>
      <c r="IDD6" s="26"/>
      <c r="IDE6" s="26"/>
      <c r="IDF6" s="26"/>
      <c r="IDG6" s="26"/>
      <c r="IDH6" s="26"/>
      <c r="IDI6" s="26"/>
      <c r="IDJ6" s="26"/>
      <c r="IDK6" s="26"/>
      <c r="IDL6" s="26"/>
      <c r="IDM6" s="26"/>
      <c r="IDN6" s="26"/>
      <c r="IDO6" s="26"/>
      <c r="IDP6" s="26"/>
      <c r="IDQ6" s="26"/>
      <c r="IDR6" s="26"/>
      <c r="IDS6" s="26"/>
      <c r="IDT6" s="26"/>
      <c r="IDU6" s="26"/>
      <c r="IDV6" s="26"/>
      <c r="IDW6" s="26"/>
      <c r="IDX6" s="26"/>
      <c r="IDY6" s="26"/>
      <c r="IDZ6" s="26"/>
      <c r="IEA6" s="26"/>
      <c r="IEB6" s="26"/>
      <c r="IEC6" s="26"/>
      <c r="IED6" s="26"/>
      <c r="IEE6" s="26"/>
      <c r="IEF6" s="26"/>
      <c r="IEG6" s="26"/>
      <c r="IEH6" s="26"/>
      <c r="IEI6" s="26"/>
      <c r="IEJ6" s="26"/>
      <c r="IEK6" s="26"/>
      <c r="IEL6" s="26"/>
      <c r="IEM6" s="26"/>
      <c r="IEN6" s="26"/>
      <c r="IEO6" s="26"/>
      <c r="IEP6" s="26"/>
      <c r="IEQ6" s="26"/>
      <c r="IER6" s="26"/>
      <c r="IES6" s="26"/>
      <c r="IET6" s="26"/>
      <c r="IEU6" s="26"/>
      <c r="IEV6" s="26"/>
      <c r="IEW6" s="26"/>
      <c r="IEX6" s="26"/>
      <c r="IEY6" s="26"/>
      <c r="IEZ6" s="26"/>
      <c r="IFA6" s="26"/>
      <c r="IFB6" s="26"/>
      <c r="IFC6" s="26"/>
      <c r="IFD6" s="26"/>
      <c r="IFE6" s="26"/>
      <c r="IFF6" s="26"/>
      <c r="IFG6" s="26"/>
      <c r="IFH6" s="26"/>
      <c r="IFI6" s="26"/>
      <c r="IFJ6" s="26"/>
      <c r="IFK6" s="26"/>
      <c r="IFL6" s="26"/>
      <c r="IFM6" s="26"/>
      <c r="IFN6" s="26"/>
      <c r="IFO6" s="26"/>
      <c r="IFP6" s="26"/>
      <c r="IFQ6" s="26"/>
      <c r="IFR6" s="26"/>
      <c r="IFS6" s="26"/>
      <c r="IFT6" s="26"/>
      <c r="IFU6" s="26"/>
      <c r="IFV6" s="26"/>
      <c r="IFW6" s="26"/>
      <c r="IFX6" s="26"/>
      <c r="IFY6" s="26"/>
      <c r="IFZ6" s="26"/>
      <c r="IGA6" s="26"/>
      <c r="IGB6" s="26"/>
      <c r="IGC6" s="26"/>
      <c r="IGD6" s="26"/>
      <c r="IGE6" s="26"/>
      <c r="IGF6" s="26"/>
      <c r="IGG6" s="26"/>
      <c r="IGH6" s="26"/>
      <c r="IGI6" s="26"/>
      <c r="IGJ6" s="26"/>
      <c r="IGK6" s="26"/>
      <c r="IGL6" s="26"/>
      <c r="IGM6" s="26"/>
      <c r="IGN6" s="26"/>
      <c r="IGO6" s="26"/>
      <c r="IGP6" s="26"/>
      <c r="IGQ6" s="26"/>
      <c r="IGR6" s="26"/>
      <c r="IGS6" s="26"/>
      <c r="IGT6" s="26"/>
      <c r="IGU6" s="26"/>
      <c r="IGV6" s="26"/>
      <c r="IGW6" s="26"/>
      <c r="IGX6" s="26"/>
      <c r="IGY6" s="26"/>
      <c r="IGZ6" s="26"/>
      <c r="IHA6" s="26"/>
      <c r="IHB6" s="26"/>
      <c r="IHC6" s="26"/>
      <c r="IHD6" s="26"/>
      <c r="IHE6" s="26"/>
      <c r="IHF6" s="26"/>
      <c r="IHG6" s="26"/>
      <c r="IHH6" s="26"/>
      <c r="IHI6" s="26"/>
      <c r="IHJ6" s="26"/>
      <c r="IHK6" s="26"/>
      <c r="IHL6" s="26"/>
      <c r="IHM6" s="26"/>
      <c r="IHN6" s="26"/>
      <c r="IHO6" s="26"/>
      <c r="IHP6" s="26"/>
      <c r="IHQ6" s="26"/>
      <c r="IHR6" s="26"/>
      <c r="IHS6" s="26"/>
      <c r="IHT6" s="26"/>
      <c r="IHU6" s="26"/>
      <c r="IHV6" s="26"/>
      <c r="IHW6" s="26"/>
      <c r="IHX6" s="26"/>
      <c r="IHY6" s="26"/>
      <c r="IHZ6" s="26"/>
      <c r="IIA6" s="26"/>
      <c r="IIB6" s="26"/>
      <c r="IIC6" s="26"/>
      <c r="IID6" s="26"/>
      <c r="IIE6" s="26"/>
      <c r="IIF6" s="26"/>
      <c r="IIG6" s="26"/>
      <c r="IIH6" s="26"/>
      <c r="III6" s="26"/>
      <c r="IIJ6" s="26"/>
      <c r="IIK6" s="26"/>
      <c r="IIL6" s="26"/>
      <c r="IIM6" s="26"/>
      <c r="IIN6" s="26"/>
      <c r="IIO6" s="26"/>
      <c r="IIP6" s="26"/>
      <c r="IIQ6" s="26"/>
      <c r="IIR6" s="26"/>
      <c r="IIS6" s="26"/>
      <c r="IIT6" s="26"/>
      <c r="IIU6" s="26"/>
      <c r="IIV6" s="26"/>
      <c r="IIW6" s="26"/>
      <c r="IIX6" s="26"/>
      <c r="IIY6" s="26"/>
      <c r="IIZ6" s="26"/>
      <c r="IJA6" s="26"/>
      <c r="IJB6" s="26"/>
      <c r="IJC6" s="26"/>
      <c r="IJD6" s="26"/>
      <c r="IJE6" s="26"/>
      <c r="IJF6" s="26"/>
      <c r="IJG6" s="26"/>
      <c r="IJH6" s="26"/>
      <c r="IJI6" s="26"/>
      <c r="IJJ6" s="26"/>
      <c r="IJK6" s="26"/>
      <c r="IJL6" s="26"/>
      <c r="IJM6" s="26"/>
      <c r="IJN6" s="26"/>
      <c r="IJO6" s="26"/>
      <c r="IJP6" s="26"/>
      <c r="IJQ6" s="26"/>
      <c r="IJR6" s="26"/>
      <c r="IJS6" s="26"/>
      <c r="IJT6" s="26"/>
      <c r="IJU6" s="26"/>
      <c r="IJV6" s="26"/>
      <c r="IJW6" s="26"/>
      <c r="IJX6" s="26"/>
      <c r="IJY6" s="26"/>
      <c r="IJZ6" s="26"/>
      <c r="IKA6" s="26"/>
      <c r="IKB6" s="26"/>
      <c r="IKC6" s="26"/>
      <c r="IKD6" s="26"/>
      <c r="IKE6" s="26"/>
      <c r="IKF6" s="26"/>
      <c r="IKG6" s="26"/>
      <c r="IKH6" s="26"/>
      <c r="IKI6" s="26"/>
      <c r="IKJ6" s="26"/>
      <c r="IKK6" s="26"/>
      <c r="IKL6" s="26"/>
      <c r="IKM6" s="26"/>
      <c r="IKN6" s="26"/>
      <c r="IKO6" s="26"/>
      <c r="IKP6" s="26"/>
      <c r="IKQ6" s="26"/>
      <c r="IKR6" s="26"/>
      <c r="IKS6" s="26"/>
      <c r="IKT6" s="26"/>
      <c r="IKU6" s="26"/>
      <c r="IKV6" s="26"/>
      <c r="IKW6" s="26"/>
      <c r="IKX6" s="26"/>
      <c r="IKY6" s="26"/>
      <c r="IKZ6" s="26"/>
      <c r="ILA6" s="26"/>
      <c r="ILB6" s="26"/>
      <c r="ILC6" s="26"/>
      <c r="ILD6" s="26"/>
      <c r="ILE6" s="26"/>
      <c r="ILF6" s="26"/>
      <c r="ILG6" s="26"/>
      <c r="ILH6" s="26"/>
      <c r="ILI6" s="26"/>
      <c r="ILJ6" s="26"/>
      <c r="ILK6" s="26"/>
      <c r="ILL6" s="26"/>
      <c r="ILM6" s="26"/>
      <c r="ILN6" s="26"/>
      <c r="ILO6" s="26"/>
      <c r="ILP6" s="26"/>
      <c r="ILQ6" s="26"/>
      <c r="ILR6" s="26"/>
      <c r="ILS6" s="26"/>
      <c r="ILT6" s="26"/>
      <c r="ILU6" s="26"/>
      <c r="ILV6" s="26"/>
      <c r="ILW6" s="26"/>
      <c r="ILX6" s="26"/>
      <c r="ILY6" s="26"/>
      <c r="ILZ6" s="26"/>
      <c r="IMA6" s="26"/>
      <c r="IMB6" s="26"/>
      <c r="IMC6" s="26"/>
      <c r="IMD6" s="26"/>
      <c r="IME6" s="26"/>
      <c r="IMF6" s="26"/>
      <c r="IMG6" s="26"/>
      <c r="IMH6" s="26"/>
      <c r="IMI6" s="26"/>
      <c r="IMJ6" s="26"/>
      <c r="IMK6" s="26"/>
      <c r="IML6" s="26"/>
      <c r="IMM6" s="26"/>
      <c r="IMN6" s="26"/>
      <c r="IMO6" s="26"/>
      <c r="IMP6" s="26"/>
      <c r="IMQ6" s="26"/>
      <c r="IMR6" s="26"/>
      <c r="IMS6" s="26"/>
      <c r="IMT6" s="26"/>
      <c r="IMU6" s="26"/>
      <c r="IMV6" s="26"/>
      <c r="IMW6" s="26"/>
      <c r="IMX6" s="26"/>
      <c r="IMY6" s="26"/>
      <c r="IMZ6" s="26"/>
      <c r="INA6" s="26"/>
      <c r="INB6" s="26"/>
      <c r="INC6" s="26"/>
      <c r="IND6" s="26"/>
      <c r="INE6" s="26"/>
      <c r="INF6" s="26"/>
      <c r="ING6" s="26"/>
      <c r="INH6" s="26"/>
      <c r="INI6" s="26"/>
      <c r="INJ6" s="26"/>
      <c r="INK6" s="26"/>
      <c r="INL6" s="26"/>
      <c r="INM6" s="26"/>
      <c r="INN6" s="26"/>
      <c r="INO6" s="26"/>
      <c r="INP6" s="26"/>
      <c r="INQ6" s="26"/>
      <c r="INR6" s="26"/>
      <c r="INS6" s="26"/>
      <c r="INT6" s="26"/>
      <c r="INU6" s="26"/>
      <c r="INV6" s="26"/>
      <c r="INW6" s="26"/>
      <c r="INX6" s="26"/>
      <c r="INY6" s="26"/>
      <c r="INZ6" s="26"/>
      <c r="IOA6" s="26"/>
      <c r="IOB6" s="26"/>
      <c r="IOC6" s="26"/>
      <c r="IOD6" s="26"/>
      <c r="IOE6" s="26"/>
      <c r="IOF6" s="26"/>
      <c r="IOG6" s="26"/>
      <c r="IOH6" s="26"/>
      <c r="IOI6" s="26"/>
      <c r="IOJ6" s="26"/>
      <c r="IOK6" s="26"/>
      <c r="IOL6" s="26"/>
      <c r="IOM6" s="26"/>
      <c r="ION6" s="26"/>
      <c r="IOO6" s="26"/>
      <c r="IOP6" s="26"/>
      <c r="IOQ6" s="26"/>
      <c r="IOR6" s="26"/>
      <c r="IOS6" s="26"/>
      <c r="IOT6" s="26"/>
      <c r="IOU6" s="26"/>
      <c r="IOV6" s="26"/>
      <c r="IOW6" s="26"/>
      <c r="IOX6" s="26"/>
      <c r="IOY6" s="26"/>
      <c r="IOZ6" s="26"/>
      <c r="IPA6" s="26"/>
      <c r="IPB6" s="26"/>
      <c r="IPC6" s="26"/>
      <c r="IPD6" s="26"/>
      <c r="IPE6" s="26"/>
      <c r="IPF6" s="26"/>
      <c r="IPG6" s="26"/>
      <c r="IPH6" s="26"/>
      <c r="IPI6" s="26"/>
      <c r="IPJ6" s="26"/>
      <c r="IPK6" s="26"/>
      <c r="IPL6" s="26"/>
      <c r="IPM6" s="26"/>
      <c r="IPN6" s="26"/>
      <c r="IPO6" s="26"/>
      <c r="IPP6" s="26"/>
      <c r="IPQ6" s="26"/>
      <c r="IPR6" s="26"/>
      <c r="IPS6" s="26"/>
      <c r="IPT6" s="26"/>
      <c r="IPU6" s="26"/>
      <c r="IPV6" s="26"/>
      <c r="IPW6" s="26"/>
      <c r="IPX6" s="26"/>
      <c r="IPY6" s="26"/>
      <c r="IPZ6" s="26"/>
      <c r="IQA6" s="26"/>
      <c r="IQB6" s="26"/>
      <c r="IQC6" s="26"/>
      <c r="IQD6" s="26"/>
      <c r="IQE6" s="26"/>
      <c r="IQF6" s="26"/>
      <c r="IQG6" s="26"/>
      <c r="IQH6" s="26"/>
      <c r="IQI6" s="26"/>
      <c r="IQJ6" s="26"/>
      <c r="IQK6" s="26"/>
      <c r="IQL6" s="26"/>
      <c r="IQM6" s="26"/>
      <c r="IQN6" s="26"/>
      <c r="IQO6" s="26"/>
      <c r="IQP6" s="26"/>
      <c r="IQQ6" s="26"/>
      <c r="IQR6" s="26"/>
      <c r="IQS6" s="26"/>
      <c r="IQT6" s="26"/>
      <c r="IQU6" s="26"/>
      <c r="IQV6" s="26"/>
      <c r="IQW6" s="26"/>
      <c r="IQX6" s="26"/>
      <c r="IQY6" s="26"/>
      <c r="IQZ6" s="26"/>
      <c r="IRA6" s="26"/>
      <c r="IRB6" s="26"/>
      <c r="IRC6" s="26"/>
      <c r="IRD6" s="26"/>
      <c r="IRE6" s="26"/>
      <c r="IRF6" s="26"/>
      <c r="IRG6" s="26"/>
      <c r="IRH6" s="26"/>
      <c r="IRI6" s="26"/>
      <c r="IRJ6" s="26"/>
      <c r="IRK6" s="26"/>
      <c r="IRL6" s="26"/>
      <c r="IRM6" s="26"/>
      <c r="IRN6" s="26"/>
      <c r="IRO6" s="26"/>
      <c r="IRP6" s="26"/>
      <c r="IRQ6" s="26"/>
      <c r="IRR6" s="26"/>
      <c r="IRS6" s="26"/>
      <c r="IRT6" s="26"/>
      <c r="IRU6" s="26"/>
      <c r="IRV6" s="26"/>
      <c r="IRW6" s="26"/>
      <c r="IRX6" s="26"/>
      <c r="IRY6" s="26"/>
      <c r="IRZ6" s="26"/>
      <c r="ISA6" s="26"/>
      <c r="ISB6" s="26"/>
      <c r="ISC6" s="26"/>
      <c r="ISD6" s="26"/>
      <c r="ISE6" s="26"/>
      <c r="ISF6" s="26"/>
      <c r="ISG6" s="26"/>
      <c r="ISH6" s="26"/>
      <c r="ISI6" s="26"/>
      <c r="ISJ6" s="26"/>
      <c r="ISK6" s="26"/>
      <c r="ISL6" s="26"/>
      <c r="ISM6" s="26"/>
      <c r="ISN6" s="26"/>
      <c r="ISO6" s="26"/>
      <c r="ISP6" s="26"/>
      <c r="ISQ6" s="26"/>
      <c r="ISR6" s="26"/>
      <c r="ISS6" s="26"/>
      <c r="IST6" s="26"/>
      <c r="ISU6" s="26"/>
      <c r="ISV6" s="26"/>
      <c r="ISW6" s="26"/>
      <c r="ISX6" s="26"/>
      <c r="ISY6" s="26"/>
      <c r="ISZ6" s="26"/>
      <c r="ITA6" s="26"/>
      <c r="ITB6" s="26"/>
      <c r="ITC6" s="26"/>
      <c r="ITD6" s="26"/>
      <c r="ITE6" s="26"/>
      <c r="ITF6" s="26"/>
      <c r="ITG6" s="26"/>
      <c r="ITH6" s="26"/>
      <c r="ITI6" s="26"/>
      <c r="ITJ6" s="26"/>
      <c r="ITK6" s="26"/>
      <c r="ITL6" s="26"/>
      <c r="ITM6" s="26"/>
      <c r="ITN6" s="26"/>
      <c r="ITO6" s="26"/>
      <c r="ITP6" s="26"/>
      <c r="ITQ6" s="26"/>
      <c r="ITR6" s="26"/>
      <c r="ITS6" s="26"/>
      <c r="ITT6" s="26"/>
      <c r="ITU6" s="26"/>
      <c r="ITV6" s="26"/>
      <c r="ITW6" s="26"/>
      <c r="ITX6" s="26"/>
      <c r="ITY6" s="26"/>
      <c r="ITZ6" s="26"/>
      <c r="IUA6" s="26"/>
      <c r="IUB6" s="26"/>
      <c r="IUC6" s="26"/>
      <c r="IUD6" s="26"/>
      <c r="IUE6" s="26"/>
      <c r="IUF6" s="26"/>
      <c r="IUG6" s="26"/>
      <c r="IUH6" s="26"/>
      <c r="IUI6" s="26"/>
      <c r="IUJ6" s="26"/>
      <c r="IUK6" s="26"/>
      <c r="IUL6" s="26"/>
      <c r="IUM6" s="26"/>
      <c r="IUN6" s="26"/>
      <c r="IUO6" s="26"/>
      <c r="IUP6" s="26"/>
      <c r="IUQ6" s="26"/>
      <c r="IUR6" s="26"/>
      <c r="IUS6" s="26"/>
      <c r="IUT6" s="26"/>
      <c r="IUU6" s="26"/>
      <c r="IUV6" s="26"/>
      <c r="IUW6" s="26"/>
      <c r="IUX6" s="26"/>
      <c r="IUY6" s="26"/>
      <c r="IUZ6" s="26"/>
      <c r="IVA6" s="26"/>
      <c r="IVB6" s="26"/>
      <c r="IVC6" s="26"/>
      <c r="IVD6" s="26"/>
      <c r="IVE6" s="26"/>
      <c r="IVF6" s="26"/>
      <c r="IVG6" s="26"/>
      <c r="IVH6" s="26"/>
      <c r="IVI6" s="26"/>
      <c r="IVJ6" s="26"/>
      <c r="IVK6" s="26"/>
      <c r="IVL6" s="26"/>
      <c r="IVM6" s="26"/>
      <c r="IVN6" s="26"/>
      <c r="IVO6" s="26"/>
      <c r="IVP6" s="26"/>
      <c r="IVQ6" s="26"/>
      <c r="IVR6" s="26"/>
      <c r="IVS6" s="26"/>
      <c r="IVT6" s="26"/>
      <c r="IVU6" s="26"/>
      <c r="IVV6" s="26"/>
      <c r="IVW6" s="26"/>
      <c r="IVX6" s="26"/>
      <c r="IVY6" s="26"/>
      <c r="IVZ6" s="26"/>
      <c r="IWA6" s="26"/>
      <c r="IWB6" s="26"/>
      <c r="IWC6" s="26"/>
      <c r="IWD6" s="26"/>
      <c r="IWE6" s="26"/>
      <c r="IWF6" s="26"/>
      <c r="IWG6" s="26"/>
      <c r="IWH6" s="26"/>
      <c r="IWI6" s="26"/>
      <c r="IWJ6" s="26"/>
      <c r="IWK6" s="26"/>
      <c r="IWL6" s="26"/>
      <c r="IWM6" s="26"/>
      <c r="IWN6" s="26"/>
      <c r="IWO6" s="26"/>
      <c r="IWP6" s="26"/>
      <c r="IWQ6" s="26"/>
      <c r="IWR6" s="26"/>
      <c r="IWS6" s="26"/>
      <c r="IWT6" s="26"/>
      <c r="IWU6" s="26"/>
      <c r="IWV6" s="26"/>
      <c r="IWW6" s="26"/>
      <c r="IWX6" s="26"/>
      <c r="IWY6" s="26"/>
      <c r="IWZ6" s="26"/>
      <c r="IXA6" s="26"/>
      <c r="IXB6" s="26"/>
      <c r="IXC6" s="26"/>
      <c r="IXD6" s="26"/>
      <c r="IXE6" s="26"/>
      <c r="IXF6" s="26"/>
      <c r="IXG6" s="26"/>
      <c r="IXH6" s="26"/>
      <c r="IXI6" s="26"/>
      <c r="IXJ6" s="26"/>
      <c r="IXK6" s="26"/>
      <c r="IXL6" s="26"/>
      <c r="IXM6" s="26"/>
      <c r="IXN6" s="26"/>
      <c r="IXO6" s="26"/>
      <c r="IXP6" s="26"/>
      <c r="IXQ6" s="26"/>
      <c r="IXR6" s="26"/>
      <c r="IXS6" s="26"/>
      <c r="IXT6" s="26"/>
      <c r="IXU6" s="26"/>
      <c r="IXV6" s="26"/>
      <c r="IXW6" s="26"/>
      <c r="IXX6" s="26"/>
      <c r="IXY6" s="26"/>
      <c r="IXZ6" s="26"/>
      <c r="IYA6" s="26"/>
      <c r="IYB6" s="26"/>
      <c r="IYC6" s="26"/>
      <c r="IYD6" s="26"/>
      <c r="IYE6" s="26"/>
      <c r="IYF6" s="26"/>
      <c r="IYG6" s="26"/>
      <c r="IYH6" s="26"/>
      <c r="IYI6" s="26"/>
      <c r="IYJ6" s="26"/>
      <c r="IYK6" s="26"/>
      <c r="IYL6" s="26"/>
      <c r="IYM6" s="26"/>
      <c r="IYN6" s="26"/>
      <c r="IYO6" s="26"/>
      <c r="IYP6" s="26"/>
      <c r="IYQ6" s="26"/>
      <c r="IYR6" s="26"/>
      <c r="IYS6" s="26"/>
      <c r="IYT6" s="26"/>
      <c r="IYU6" s="26"/>
      <c r="IYV6" s="26"/>
      <c r="IYW6" s="26"/>
      <c r="IYX6" s="26"/>
      <c r="IYY6" s="26"/>
      <c r="IYZ6" s="26"/>
      <c r="IZA6" s="26"/>
      <c r="IZB6" s="26"/>
      <c r="IZC6" s="26"/>
      <c r="IZD6" s="26"/>
      <c r="IZE6" s="26"/>
      <c r="IZF6" s="26"/>
      <c r="IZG6" s="26"/>
      <c r="IZH6" s="26"/>
      <c r="IZI6" s="26"/>
      <c r="IZJ6" s="26"/>
      <c r="IZK6" s="26"/>
      <c r="IZL6" s="26"/>
      <c r="IZM6" s="26"/>
      <c r="IZN6" s="26"/>
      <c r="IZO6" s="26"/>
      <c r="IZP6" s="26"/>
      <c r="IZQ6" s="26"/>
      <c r="IZR6" s="26"/>
      <c r="IZS6" s="26"/>
      <c r="IZT6" s="26"/>
      <c r="IZU6" s="26"/>
      <c r="IZV6" s="26"/>
      <c r="IZW6" s="26"/>
      <c r="IZX6" s="26"/>
      <c r="IZY6" s="26"/>
      <c r="IZZ6" s="26"/>
      <c r="JAA6" s="26"/>
      <c r="JAB6" s="26"/>
      <c r="JAC6" s="26"/>
      <c r="JAD6" s="26"/>
      <c r="JAE6" s="26"/>
      <c r="JAF6" s="26"/>
      <c r="JAG6" s="26"/>
      <c r="JAH6" s="26"/>
      <c r="JAI6" s="26"/>
      <c r="JAJ6" s="26"/>
      <c r="JAK6" s="26"/>
      <c r="JAL6" s="26"/>
      <c r="JAM6" s="26"/>
      <c r="JAN6" s="26"/>
      <c r="JAO6" s="26"/>
      <c r="JAP6" s="26"/>
      <c r="JAQ6" s="26"/>
      <c r="JAR6" s="26"/>
      <c r="JAS6" s="26"/>
      <c r="JAT6" s="26"/>
      <c r="JAU6" s="26"/>
      <c r="JAV6" s="26"/>
      <c r="JAW6" s="26"/>
      <c r="JAX6" s="26"/>
      <c r="JAY6" s="26"/>
      <c r="JAZ6" s="26"/>
      <c r="JBA6" s="26"/>
      <c r="JBB6" s="26"/>
      <c r="JBC6" s="26"/>
      <c r="JBD6" s="26"/>
      <c r="JBE6" s="26"/>
      <c r="JBF6" s="26"/>
      <c r="JBG6" s="26"/>
      <c r="JBH6" s="26"/>
      <c r="JBI6" s="26"/>
      <c r="JBJ6" s="26"/>
      <c r="JBK6" s="26"/>
      <c r="JBL6" s="26"/>
      <c r="JBM6" s="26"/>
      <c r="JBN6" s="26"/>
      <c r="JBO6" s="26"/>
      <c r="JBP6" s="26"/>
      <c r="JBQ6" s="26"/>
      <c r="JBR6" s="26"/>
      <c r="JBS6" s="26"/>
      <c r="JBT6" s="26"/>
      <c r="JBU6" s="26"/>
      <c r="JBV6" s="26"/>
      <c r="JBW6" s="26"/>
      <c r="JBX6" s="26"/>
      <c r="JBY6" s="26"/>
      <c r="JBZ6" s="26"/>
      <c r="JCA6" s="26"/>
      <c r="JCB6" s="26"/>
      <c r="JCC6" s="26"/>
      <c r="JCD6" s="26"/>
      <c r="JCE6" s="26"/>
      <c r="JCF6" s="26"/>
      <c r="JCG6" s="26"/>
      <c r="JCH6" s="26"/>
      <c r="JCI6" s="26"/>
      <c r="JCJ6" s="26"/>
      <c r="JCK6" s="26"/>
      <c r="JCL6" s="26"/>
      <c r="JCM6" s="26"/>
      <c r="JCN6" s="26"/>
      <c r="JCO6" s="26"/>
      <c r="JCP6" s="26"/>
      <c r="JCQ6" s="26"/>
      <c r="JCR6" s="26"/>
      <c r="JCS6" s="26"/>
      <c r="JCT6" s="26"/>
      <c r="JCU6" s="26"/>
      <c r="JCV6" s="26"/>
      <c r="JCW6" s="26"/>
      <c r="JCX6" s="26"/>
      <c r="JCY6" s="26"/>
      <c r="JCZ6" s="26"/>
      <c r="JDA6" s="26"/>
      <c r="JDB6" s="26"/>
      <c r="JDC6" s="26"/>
      <c r="JDD6" s="26"/>
      <c r="JDE6" s="26"/>
      <c r="JDF6" s="26"/>
      <c r="JDG6" s="26"/>
      <c r="JDH6" s="26"/>
      <c r="JDI6" s="26"/>
      <c r="JDJ6" s="26"/>
      <c r="JDK6" s="26"/>
      <c r="JDL6" s="26"/>
      <c r="JDM6" s="26"/>
      <c r="JDN6" s="26"/>
      <c r="JDO6" s="26"/>
      <c r="JDP6" s="26"/>
      <c r="JDQ6" s="26"/>
      <c r="JDR6" s="26"/>
      <c r="JDS6" s="26"/>
      <c r="JDT6" s="26"/>
      <c r="JDU6" s="26"/>
      <c r="JDV6" s="26"/>
      <c r="JDW6" s="26"/>
      <c r="JDX6" s="26"/>
      <c r="JDY6" s="26"/>
      <c r="JDZ6" s="26"/>
      <c r="JEA6" s="26"/>
      <c r="JEB6" s="26"/>
      <c r="JEC6" s="26"/>
      <c r="JED6" s="26"/>
      <c r="JEE6" s="26"/>
      <c r="JEF6" s="26"/>
      <c r="JEG6" s="26"/>
      <c r="JEH6" s="26"/>
      <c r="JEI6" s="26"/>
      <c r="JEJ6" s="26"/>
      <c r="JEK6" s="26"/>
      <c r="JEL6" s="26"/>
      <c r="JEM6" s="26"/>
      <c r="JEN6" s="26"/>
      <c r="JEO6" s="26"/>
      <c r="JEP6" s="26"/>
      <c r="JEQ6" s="26"/>
      <c r="JER6" s="26"/>
      <c r="JES6" s="26"/>
      <c r="JET6" s="26"/>
      <c r="JEU6" s="26"/>
      <c r="JEV6" s="26"/>
      <c r="JEW6" s="26"/>
      <c r="JEX6" s="26"/>
      <c r="JEY6" s="26"/>
      <c r="JEZ6" s="26"/>
      <c r="JFA6" s="26"/>
      <c r="JFB6" s="26"/>
      <c r="JFC6" s="26"/>
      <c r="JFD6" s="26"/>
      <c r="JFE6" s="26"/>
      <c r="JFF6" s="26"/>
      <c r="JFG6" s="26"/>
      <c r="JFH6" s="26"/>
      <c r="JFI6" s="26"/>
      <c r="JFJ6" s="26"/>
      <c r="JFK6" s="26"/>
      <c r="JFL6" s="26"/>
      <c r="JFM6" s="26"/>
      <c r="JFN6" s="26"/>
      <c r="JFO6" s="26"/>
      <c r="JFP6" s="26"/>
      <c r="JFQ6" s="26"/>
      <c r="JFR6" s="26"/>
      <c r="JFS6" s="26"/>
      <c r="JFT6" s="26"/>
      <c r="JFU6" s="26"/>
      <c r="JFV6" s="26"/>
      <c r="JFW6" s="26"/>
      <c r="JFX6" s="26"/>
      <c r="JFY6" s="26"/>
      <c r="JFZ6" s="26"/>
      <c r="JGA6" s="26"/>
      <c r="JGB6" s="26"/>
      <c r="JGC6" s="26"/>
      <c r="JGD6" s="26"/>
      <c r="JGE6" s="26"/>
      <c r="JGF6" s="26"/>
      <c r="JGG6" s="26"/>
      <c r="JGH6" s="26"/>
      <c r="JGI6" s="26"/>
      <c r="JGJ6" s="26"/>
      <c r="JGK6" s="26"/>
      <c r="JGL6" s="26"/>
      <c r="JGM6" s="26"/>
      <c r="JGN6" s="26"/>
      <c r="JGO6" s="26"/>
      <c r="JGP6" s="26"/>
      <c r="JGQ6" s="26"/>
      <c r="JGR6" s="26"/>
      <c r="JGS6" s="26"/>
      <c r="JGT6" s="26"/>
      <c r="JGU6" s="26"/>
      <c r="JGV6" s="26"/>
      <c r="JGW6" s="26"/>
      <c r="JGX6" s="26"/>
      <c r="JGY6" s="26"/>
      <c r="JGZ6" s="26"/>
      <c r="JHA6" s="26"/>
      <c r="JHB6" s="26"/>
      <c r="JHC6" s="26"/>
      <c r="JHD6" s="26"/>
      <c r="JHE6" s="26"/>
      <c r="JHF6" s="26"/>
      <c r="JHG6" s="26"/>
      <c r="JHH6" s="26"/>
      <c r="JHI6" s="26"/>
      <c r="JHJ6" s="26"/>
      <c r="JHK6" s="26"/>
      <c r="JHL6" s="26"/>
      <c r="JHM6" s="26"/>
      <c r="JHN6" s="26"/>
      <c r="JHO6" s="26"/>
      <c r="JHP6" s="26"/>
      <c r="JHQ6" s="26"/>
      <c r="JHR6" s="26"/>
      <c r="JHS6" s="26"/>
      <c r="JHT6" s="26"/>
      <c r="JHU6" s="26"/>
      <c r="JHV6" s="26"/>
      <c r="JHW6" s="26"/>
      <c r="JHX6" s="26"/>
      <c r="JHY6" s="26"/>
      <c r="JHZ6" s="26"/>
      <c r="JIA6" s="26"/>
      <c r="JIB6" s="26"/>
      <c r="JIC6" s="26"/>
      <c r="JID6" s="26"/>
      <c r="JIE6" s="26"/>
      <c r="JIF6" s="26"/>
      <c r="JIG6" s="26"/>
      <c r="JIH6" s="26"/>
      <c r="JII6" s="26"/>
      <c r="JIJ6" s="26"/>
      <c r="JIK6" s="26"/>
      <c r="JIL6" s="26"/>
      <c r="JIM6" s="26"/>
      <c r="JIN6" s="26"/>
      <c r="JIO6" s="26"/>
      <c r="JIP6" s="26"/>
      <c r="JIQ6" s="26"/>
      <c r="JIR6" s="26"/>
      <c r="JIS6" s="26"/>
      <c r="JIT6" s="26"/>
      <c r="JIU6" s="26"/>
      <c r="JIV6" s="26"/>
      <c r="JIW6" s="26"/>
      <c r="JIX6" s="26"/>
      <c r="JIY6" s="26"/>
      <c r="JIZ6" s="26"/>
      <c r="JJA6" s="26"/>
      <c r="JJB6" s="26"/>
      <c r="JJC6" s="26"/>
      <c r="JJD6" s="26"/>
      <c r="JJE6" s="26"/>
      <c r="JJF6" s="26"/>
      <c r="JJG6" s="26"/>
      <c r="JJH6" s="26"/>
      <c r="JJI6" s="26"/>
      <c r="JJJ6" s="26"/>
      <c r="JJK6" s="26"/>
      <c r="JJL6" s="26"/>
      <c r="JJM6" s="26"/>
      <c r="JJN6" s="26"/>
      <c r="JJO6" s="26"/>
      <c r="JJP6" s="26"/>
      <c r="JJQ6" s="26"/>
      <c r="JJR6" s="26"/>
      <c r="JJS6" s="26"/>
      <c r="JJT6" s="26"/>
      <c r="JJU6" s="26"/>
      <c r="JJV6" s="26"/>
      <c r="JJW6" s="26"/>
      <c r="JJX6" s="26"/>
      <c r="JJY6" s="26"/>
      <c r="JJZ6" s="26"/>
      <c r="JKA6" s="26"/>
      <c r="JKB6" s="26"/>
      <c r="JKC6" s="26"/>
      <c r="JKD6" s="26"/>
      <c r="JKE6" s="26"/>
      <c r="JKF6" s="26"/>
      <c r="JKG6" s="26"/>
      <c r="JKH6" s="26"/>
      <c r="JKI6" s="26"/>
      <c r="JKJ6" s="26"/>
      <c r="JKK6" s="26"/>
      <c r="JKL6" s="26"/>
      <c r="JKM6" s="26"/>
      <c r="JKN6" s="26"/>
      <c r="JKO6" s="26"/>
      <c r="JKP6" s="26"/>
      <c r="JKQ6" s="26"/>
      <c r="JKR6" s="26"/>
      <c r="JKS6" s="26"/>
      <c r="JKT6" s="26"/>
      <c r="JKU6" s="26"/>
      <c r="JKV6" s="26"/>
      <c r="JKW6" s="26"/>
      <c r="JKX6" s="26"/>
      <c r="JKY6" s="26"/>
      <c r="JKZ6" s="26"/>
      <c r="JLA6" s="26"/>
      <c r="JLB6" s="26"/>
      <c r="JLC6" s="26"/>
      <c r="JLD6" s="26"/>
      <c r="JLE6" s="26"/>
      <c r="JLF6" s="26"/>
      <c r="JLG6" s="26"/>
      <c r="JLH6" s="26"/>
      <c r="JLI6" s="26"/>
      <c r="JLJ6" s="26"/>
      <c r="JLK6" s="26"/>
      <c r="JLL6" s="26"/>
      <c r="JLM6" s="26"/>
      <c r="JLN6" s="26"/>
      <c r="JLO6" s="26"/>
      <c r="JLP6" s="26"/>
      <c r="JLQ6" s="26"/>
      <c r="JLR6" s="26"/>
      <c r="JLS6" s="26"/>
      <c r="JLT6" s="26"/>
      <c r="JLU6" s="26"/>
      <c r="JLV6" s="26"/>
      <c r="JLW6" s="26"/>
      <c r="JLX6" s="26"/>
      <c r="JLY6" s="26"/>
      <c r="JLZ6" s="26"/>
      <c r="JMA6" s="26"/>
      <c r="JMB6" s="26"/>
      <c r="JMC6" s="26"/>
      <c r="JMD6" s="26"/>
      <c r="JME6" s="26"/>
      <c r="JMF6" s="26"/>
      <c r="JMG6" s="26"/>
      <c r="JMH6" s="26"/>
      <c r="JMI6" s="26"/>
      <c r="JMJ6" s="26"/>
      <c r="JMK6" s="26"/>
      <c r="JML6" s="26"/>
      <c r="JMM6" s="26"/>
      <c r="JMN6" s="26"/>
      <c r="JMO6" s="26"/>
      <c r="JMP6" s="26"/>
      <c r="JMQ6" s="26"/>
      <c r="JMR6" s="26"/>
      <c r="JMS6" s="26"/>
      <c r="JMT6" s="26"/>
      <c r="JMU6" s="26"/>
      <c r="JMV6" s="26"/>
      <c r="JMW6" s="26"/>
      <c r="JMX6" s="26"/>
      <c r="JMY6" s="26"/>
      <c r="JMZ6" s="26"/>
      <c r="JNA6" s="26"/>
      <c r="JNB6" s="26"/>
      <c r="JNC6" s="26"/>
      <c r="JND6" s="26"/>
      <c r="JNE6" s="26"/>
      <c r="JNF6" s="26"/>
      <c r="JNG6" s="26"/>
      <c r="JNH6" s="26"/>
      <c r="JNI6" s="26"/>
      <c r="JNJ6" s="26"/>
      <c r="JNK6" s="26"/>
      <c r="JNL6" s="26"/>
      <c r="JNM6" s="26"/>
      <c r="JNN6" s="26"/>
      <c r="JNO6" s="26"/>
      <c r="JNP6" s="26"/>
      <c r="JNQ6" s="26"/>
      <c r="JNR6" s="26"/>
      <c r="JNS6" s="26"/>
      <c r="JNT6" s="26"/>
      <c r="JNU6" s="26"/>
      <c r="JNV6" s="26"/>
      <c r="JNW6" s="26"/>
      <c r="JNX6" s="26"/>
      <c r="JNY6" s="26"/>
      <c r="JNZ6" s="26"/>
      <c r="JOA6" s="26"/>
      <c r="JOB6" s="26"/>
      <c r="JOC6" s="26"/>
      <c r="JOD6" s="26"/>
      <c r="JOE6" s="26"/>
      <c r="JOF6" s="26"/>
      <c r="JOG6" s="26"/>
      <c r="JOH6" s="26"/>
      <c r="JOI6" s="26"/>
      <c r="JOJ6" s="26"/>
      <c r="JOK6" s="26"/>
      <c r="JOL6" s="26"/>
      <c r="JOM6" s="26"/>
      <c r="JON6" s="26"/>
      <c r="JOO6" s="26"/>
      <c r="JOP6" s="26"/>
      <c r="JOQ6" s="26"/>
      <c r="JOR6" s="26"/>
      <c r="JOS6" s="26"/>
      <c r="JOT6" s="26"/>
      <c r="JOU6" s="26"/>
      <c r="JOV6" s="26"/>
      <c r="JOW6" s="26"/>
      <c r="JOX6" s="26"/>
      <c r="JOY6" s="26"/>
      <c r="JOZ6" s="26"/>
      <c r="JPA6" s="26"/>
      <c r="JPB6" s="26"/>
      <c r="JPC6" s="26"/>
      <c r="JPD6" s="26"/>
      <c r="JPE6" s="26"/>
      <c r="JPF6" s="26"/>
      <c r="JPG6" s="26"/>
      <c r="JPH6" s="26"/>
      <c r="JPI6" s="26"/>
      <c r="JPJ6" s="26"/>
      <c r="JPK6" s="26"/>
      <c r="JPL6" s="26"/>
      <c r="JPM6" s="26"/>
      <c r="JPN6" s="26"/>
      <c r="JPO6" s="26"/>
      <c r="JPP6" s="26"/>
      <c r="JPQ6" s="26"/>
      <c r="JPR6" s="26"/>
      <c r="JPS6" s="26"/>
      <c r="JPT6" s="26"/>
      <c r="JPU6" s="26"/>
      <c r="JPV6" s="26"/>
      <c r="JPW6" s="26"/>
      <c r="JPX6" s="26"/>
      <c r="JPY6" s="26"/>
      <c r="JPZ6" s="26"/>
      <c r="JQA6" s="26"/>
      <c r="JQB6" s="26"/>
      <c r="JQC6" s="26"/>
      <c r="JQD6" s="26"/>
      <c r="JQE6" s="26"/>
      <c r="JQF6" s="26"/>
      <c r="JQG6" s="26"/>
      <c r="JQH6" s="26"/>
      <c r="JQI6" s="26"/>
      <c r="JQJ6" s="26"/>
      <c r="JQK6" s="26"/>
      <c r="JQL6" s="26"/>
      <c r="JQM6" s="26"/>
      <c r="JQN6" s="26"/>
      <c r="JQO6" s="26"/>
      <c r="JQP6" s="26"/>
      <c r="JQQ6" s="26"/>
      <c r="JQR6" s="26"/>
      <c r="JQS6" s="26"/>
      <c r="JQT6" s="26"/>
      <c r="JQU6" s="26"/>
      <c r="JQV6" s="26"/>
      <c r="JQW6" s="26"/>
      <c r="JQX6" s="26"/>
      <c r="JQY6" s="26"/>
      <c r="JQZ6" s="26"/>
      <c r="JRA6" s="26"/>
      <c r="JRB6" s="26"/>
      <c r="JRC6" s="26"/>
      <c r="JRD6" s="26"/>
      <c r="JRE6" s="26"/>
      <c r="JRF6" s="26"/>
      <c r="JRG6" s="26"/>
      <c r="JRH6" s="26"/>
      <c r="JRI6" s="26"/>
      <c r="JRJ6" s="26"/>
      <c r="JRK6" s="26"/>
      <c r="JRL6" s="26"/>
      <c r="JRM6" s="26"/>
      <c r="JRN6" s="26"/>
      <c r="JRO6" s="26"/>
      <c r="JRP6" s="26"/>
      <c r="JRQ6" s="26"/>
      <c r="JRR6" s="26"/>
      <c r="JRS6" s="26"/>
      <c r="JRT6" s="26"/>
      <c r="JRU6" s="26"/>
      <c r="JRV6" s="26"/>
      <c r="JRW6" s="26"/>
      <c r="JRX6" s="26"/>
      <c r="JRY6" s="26"/>
      <c r="JRZ6" s="26"/>
      <c r="JSA6" s="26"/>
      <c r="JSB6" s="26"/>
      <c r="JSC6" s="26"/>
      <c r="JSD6" s="26"/>
      <c r="JSE6" s="26"/>
      <c r="JSF6" s="26"/>
      <c r="JSG6" s="26"/>
      <c r="JSH6" s="26"/>
      <c r="JSI6" s="26"/>
      <c r="JSJ6" s="26"/>
      <c r="JSK6" s="26"/>
      <c r="JSL6" s="26"/>
      <c r="JSM6" s="26"/>
      <c r="JSN6" s="26"/>
      <c r="JSO6" s="26"/>
      <c r="JSP6" s="26"/>
      <c r="JSQ6" s="26"/>
      <c r="JSR6" s="26"/>
      <c r="JSS6" s="26"/>
      <c r="JST6" s="26"/>
      <c r="JSU6" s="26"/>
      <c r="JSV6" s="26"/>
      <c r="JSW6" s="26"/>
      <c r="JSX6" s="26"/>
      <c r="JSY6" s="26"/>
      <c r="JSZ6" s="26"/>
      <c r="JTA6" s="26"/>
      <c r="JTB6" s="26"/>
      <c r="JTC6" s="26"/>
      <c r="JTD6" s="26"/>
      <c r="JTE6" s="26"/>
      <c r="JTF6" s="26"/>
      <c r="JTG6" s="26"/>
      <c r="JTH6" s="26"/>
      <c r="JTI6" s="26"/>
      <c r="JTJ6" s="26"/>
      <c r="JTK6" s="26"/>
      <c r="JTL6" s="26"/>
      <c r="JTM6" s="26"/>
      <c r="JTN6" s="26"/>
      <c r="JTO6" s="26"/>
      <c r="JTP6" s="26"/>
      <c r="JTQ6" s="26"/>
      <c r="JTR6" s="26"/>
      <c r="JTS6" s="26"/>
      <c r="JTT6" s="26"/>
      <c r="JTU6" s="26"/>
      <c r="JTV6" s="26"/>
      <c r="JTW6" s="26"/>
      <c r="JTX6" s="26"/>
      <c r="JTY6" s="26"/>
      <c r="JTZ6" s="26"/>
      <c r="JUA6" s="26"/>
      <c r="JUB6" s="26"/>
      <c r="JUC6" s="26"/>
      <c r="JUD6" s="26"/>
      <c r="JUE6" s="26"/>
      <c r="JUF6" s="26"/>
      <c r="JUG6" s="26"/>
      <c r="JUH6" s="26"/>
      <c r="JUI6" s="26"/>
      <c r="JUJ6" s="26"/>
      <c r="JUK6" s="26"/>
      <c r="JUL6" s="26"/>
      <c r="JUM6" s="26"/>
      <c r="JUN6" s="26"/>
      <c r="JUO6" s="26"/>
      <c r="JUP6" s="26"/>
      <c r="JUQ6" s="26"/>
      <c r="JUR6" s="26"/>
      <c r="JUS6" s="26"/>
      <c r="JUT6" s="26"/>
      <c r="JUU6" s="26"/>
      <c r="JUV6" s="26"/>
      <c r="JUW6" s="26"/>
      <c r="JUX6" s="26"/>
      <c r="JUY6" s="26"/>
      <c r="JUZ6" s="26"/>
      <c r="JVA6" s="26"/>
      <c r="JVB6" s="26"/>
      <c r="JVC6" s="26"/>
      <c r="JVD6" s="26"/>
      <c r="JVE6" s="26"/>
      <c r="JVF6" s="26"/>
      <c r="JVG6" s="26"/>
      <c r="JVH6" s="26"/>
      <c r="JVI6" s="26"/>
      <c r="JVJ6" s="26"/>
      <c r="JVK6" s="26"/>
      <c r="JVL6" s="26"/>
      <c r="JVM6" s="26"/>
      <c r="JVN6" s="26"/>
      <c r="JVO6" s="26"/>
      <c r="JVP6" s="26"/>
      <c r="JVQ6" s="26"/>
      <c r="JVR6" s="26"/>
      <c r="JVS6" s="26"/>
      <c r="JVT6" s="26"/>
      <c r="JVU6" s="26"/>
      <c r="JVV6" s="26"/>
      <c r="JVW6" s="26"/>
      <c r="JVX6" s="26"/>
      <c r="JVY6" s="26"/>
      <c r="JVZ6" s="26"/>
      <c r="JWA6" s="26"/>
      <c r="JWB6" s="26"/>
      <c r="JWC6" s="26"/>
      <c r="JWD6" s="26"/>
      <c r="JWE6" s="26"/>
      <c r="JWF6" s="26"/>
      <c r="JWG6" s="26"/>
      <c r="JWH6" s="26"/>
      <c r="JWI6" s="26"/>
      <c r="JWJ6" s="26"/>
      <c r="JWK6" s="26"/>
      <c r="JWL6" s="26"/>
      <c r="JWM6" s="26"/>
      <c r="JWN6" s="26"/>
      <c r="JWO6" s="26"/>
      <c r="JWP6" s="26"/>
      <c r="JWQ6" s="26"/>
      <c r="JWR6" s="26"/>
      <c r="JWS6" s="26"/>
      <c r="JWT6" s="26"/>
      <c r="JWU6" s="26"/>
      <c r="JWV6" s="26"/>
      <c r="JWW6" s="26"/>
      <c r="JWX6" s="26"/>
      <c r="JWY6" s="26"/>
      <c r="JWZ6" s="26"/>
      <c r="JXA6" s="26"/>
      <c r="JXB6" s="26"/>
      <c r="JXC6" s="26"/>
      <c r="JXD6" s="26"/>
      <c r="JXE6" s="26"/>
      <c r="JXF6" s="26"/>
      <c r="JXG6" s="26"/>
      <c r="JXH6" s="26"/>
      <c r="JXI6" s="26"/>
      <c r="JXJ6" s="26"/>
      <c r="JXK6" s="26"/>
      <c r="JXL6" s="26"/>
      <c r="JXM6" s="26"/>
      <c r="JXN6" s="26"/>
      <c r="JXO6" s="26"/>
      <c r="JXP6" s="26"/>
      <c r="JXQ6" s="26"/>
      <c r="JXR6" s="26"/>
      <c r="JXS6" s="26"/>
      <c r="JXT6" s="26"/>
      <c r="JXU6" s="26"/>
      <c r="JXV6" s="26"/>
      <c r="JXW6" s="26"/>
      <c r="JXX6" s="26"/>
      <c r="JXY6" s="26"/>
      <c r="JXZ6" s="26"/>
      <c r="JYA6" s="26"/>
      <c r="JYB6" s="26"/>
      <c r="JYC6" s="26"/>
      <c r="JYD6" s="26"/>
      <c r="JYE6" s="26"/>
      <c r="JYF6" s="26"/>
      <c r="JYG6" s="26"/>
      <c r="JYH6" s="26"/>
      <c r="JYI6" s="26"/>
      <c r="JYJ6" s="26"/>
      <c r="JYK6" s="26"/>
      <c r="JYL6" s="26"/>
      <c r="JYM6" s="26"/>
      <c r="JYN6" s="26"/>
      <c r="JYO6" s="26"/>
      <c r="JYP6" s="26"/>
      <c r="JYQ6" s="26"/>
      <c r="JYR6" s="26"/>
      <c r="JYS6" s="26"/>
      <c r="JYT6" s="26"/>
      <c r="JYU6" s="26"/>
      <c r="JYV6" s="26"/>
      <c r="JYW6" s="26"/>
      <c r="JYX6" s="26"/>
      <c r="JYY6" s="26"/>
      <c r="JYZ6" s="26"/>
      <c r="JZA6" s="26"/>
      <c r="JZB6" s="26"/>
      <c r="JZC6" s="26"/>
      <c r="JZD6" s="26"/>
      <c r="JZE6" s="26"/>
      <c r="JZF6" s="26"/>
      <c r="JZG6" s="26"/>
      <c r="JZH6" s="26"/>
      <c r="JZI6" s="26"/>
      <c r="JZJ6" s="26"/>
      <c r="JZK6" s="26"/>
      <c r="JZL6" s="26"/>
      <c r="JZM6" s="26"/>
      <c r="JZN6" s="26"/>
      <c r="JZO6" s="26"/>
      <c r="JZP6" s="26"/>
      <c r="JZQ6" s="26"/>
      <c r="JZR6" s="26"/>
      <c r="JZS6" s="26"/>
      <c r="JZT6" s="26"/>
      <c r="JZU6" s="26"/>
      <c r="JZV6" s="26"/>
      <c r="JZW6" s="26"/>
      <c r="JZX6" s="26"/>
      <c r="JZY6" s="26"/>
      <c r="JZZ6" s="26"/>
      <c r="KAA6" s="26"/>
      <c r="KAB6" s="26"/>
      <c r="KAC6" s="26"/>
      <c r="KAD6" s="26"/>
      <c r="KAE6" s="26"/>
      <c r="KAF6" s="26"/>
      <c r="KAG6" s="26"/>
      <c r="KAH6" s="26"/>
      <c r="KAI6" s="26"/>
      <c r="KAJ6" s="26"/>
      <c r="KAK6" s="26"/>
      <c r="KAL6" s="26"/>
      <c r="KAM6" s="26"/>
      <c r="KAN6" s="26"/>
      <c r="KAO6" s="26"/>
      <c r="KAP6" s="26"/>
      <c r="KAQ6" s="26"/>
      <c r="KAR6" s="26"/>
      <c r="KAS6" s="26"/>
      <c r="KAT6" s="26"/>
      <c r="KAU6" s="26"/>
      <c r="KAV6" s="26"/>
      <c r="KAW6" s="26"/>
      <c r="KAX6" s="26"/>
      <c r="KAY6" s="26"/>
      <c r="KAZ6" s="26"/>
      <c r="KBA6" s="26"/>
      <c r="KBB6" s="26"/>
      <c r="KBC6" s="26"/>
      <c r="KBD6" s="26"/>
      <c r="KBE6" s="26"/>
      <c r="KBF6" s="26"/>
      <c r="KBG6" s="26"/>
      <c r="KBH6" s="26"/>
      <c r="KBI6" s="26"/>
      <c r="KBJ6" s="26"/>
      <c r="KBK6" s="26"/>
      <c r="KBL6" s="26"/>
      <c r="KBM6" s="26"/>
      <c r="KBN6" s="26"/>
      <c r="KBO6" s="26"/>
      <c r="KBP6" s="26"/>
      <c r="KBQ6" s="26"/>
      <c r="KBR6" s="26"/>
      <c r="KBS6" s="26"/>
      <c r="KBT6" s="26"/>
      <c r="KBU6" s="26"/>
      <c r="KBV6" s="26"/>
      <c r="KBW6" s="26"/>
      <c r="KBX6" s="26"/>
      <c r="KBY6" s="26"/>
      <c r="KBZ6" s="26"/>
      <c r="KCA6" s="26"/>
      <c r="KCB6" s="26"/>
      <c r="KCC6" s="26"/>
      <c r="KCD6" s="26"/>
      <c r="KCE6" s="26"/>
      <c r="KCF6" s="26"/>
      <c r="KCG6" s="26"/>
      <c r="KCH6" s="26"/>
      <c r="KCI6" s="26"/>
      <c r="KCJ6" s="26"/>
      <c r="KCK6" s="26"/>
      <c r="KCL6" s="26"/>
      <c r="KCM6" s="26"/>
      <c r="KCN6" s="26"/>
      <c r="KCO6" s="26"/>
      <c r="KCP6" s="26"/>
      <c r="KCQ6" s="26"/>
      <c r="KCR6" s="26"/>
      <c r="KCS6" s="26"/>
      <c r="KCT6" s="26"/>
      <c r="KCU6" s="26"/>
      <c r="KCV6" s="26"/>
      <c r="KCW6" s="26"/>
      <c r="KCX6" s="26"/>
      <c r="KCY6" s="26"/>
      <c r="KCZ6" s="26"/>
      <c r="KDA6" s="26"/>
      <c r="KDB6" s="26"/>
      <c r="KDC6" s="26"/>
      <c r="KDD6" s="26"/>
      <c r="KDE6" s="26"/>
      <c r="KDF6" s="26"/>
      <c r="KDG6" s="26"/>
      <c r="KDH6" s="26"/>
      <c r="KDI6" s="26"/>
      <c r="KDJ6" s="26"/>
      <c r="KDK6" s="26"/>
      <c r="KDL6" s="26"/>
      <c r="KDM6" s="26"/>
      <c r="KDN6" s="26"/>
      <c r="KDO6" s="26"/>
      <c r="KDP6" s="26"/>
      <c r="KDQ6" s="26"/>
      <c r="KDR6" s="26"/>
      <c r="KDS6" s="26"/>
      <c r="KDT6" s="26"/>
      <c r="KDU6" s="26"/>
      <c r="KDV6" s="26"/>
      <c r="KDW6" s="26"/>
      <c r="KDX6" s="26"/>
      <c r="KDY6" s="26"/>
      <c r="KDZ6" s="26"/>
      <c r="KEA6" s="26"/>
      <c r="KEB6" s="26"/>
      <c r="KEC6" s="26"/>
      <c r="KED6" s="26"/>
      <c r="KEE6" s="26"/>
      <c r="KEF6" s="26"/>
      <c r="KEG6" s="26"/>
      <c r="KEH6" s="26"/>
      <c r="KEI6" s="26"/>
      <c r="KEJ6" s="26"/>
      <c r="KEK6" s="26"/>
      <c r="KEL6" s="26"/>
      <c r="KEM6" s="26"/>
      <c r="KEN6" s="26"/>
      <c r="KEO6" s="26"/>
      <c r="KEP6" s="26"/>
      <c r="KEQ6" s="26"/>
      <c r="KER6" s="26"/>
      <c r="KES6" s="26"/>
      <c r="KET6" s="26"/>
      <c r="KEU6" s="26"/>
      <c r="KEV6" s="26"/>
      <c r="KEW6" s="26"/>
      <c r="KEX6" s="26"/>
      <c r="KEY6" s="26"/>
      <c r="KEZ6" s="26"/>
      <c r="KFA6" s="26"/>
      <c r="KFB6" s="26"/>
      <c r="KFC6" s="26"/>
      <c r="KFD6" s="26"/>
      <c r="KFE6" s="26"/>
      <c r="KFF6" s="26"/>
      <c r="KFG6" s="26"/>
      <c r="KFH6" s="26"/>
      <c r="KFI6" s="26"/>
      <c r="KFJ6" s="26"/>
      <c r="KFK6" s="26"/>
      <c r="KFL6" s="26"/>
      <c r="KFM6" s="26"/>
      <c r="KFN6" s="26"/>
      <c r="KFO6" s="26"/>
      <c r="KFP6" s="26"/>
      <c r="KFQ6" s="26"/>
      <c r="KFR6" s="26"/>
      <c r="KFS6" s="26"/>
      <c r="KFT6" s="26"/>
      <c r="KFU6" s="26"/>
      <c r="KFV6" s="26"/>
      <c r="KFW6" s="26"/>
      <c r="KFX6" s="26"/>
      <c r="KFY6" s="26"/>
      <c r="KFZ6" s="26"/>
      <c r="KGA6" s="26"/>
      <c r="KGB6" s="26"/>
      <c r="KGC6" s="26"/>
      <c r="KGD6" s="26"/>
      <c r="KGE6" s="26"/>
      <c r="KGF6" s="26"/>
      <c r="KGG6" s="26"/>
      <c r="KGH6" s="26"/>
      <c r="KGI6" s="26"/>
      <c r="KGJ6" s="26"/>
      <c r="KGK6" s="26"/>
      <c r="KGL6" s="26"/>
      <c r="KGM6" s="26"/>
      <c r="KGN6" s="26"/>
      <c r="KGO6" s="26"/>
      <c r="KGP6" s="26"/>
      <c r="KGQ6" s="26"/>
      <c r="KGR6" s="26"/>
      <c r="KGS6" s="26"/>
      <c r="KGT6" s="26"/>
      <c r="KGU6" s="26"/>
      <c r="KGV6" s="26"/>
      <c r="KGW6" s="26"/>
      <c r="KGX6" s="26"/>
      <c r="KGY6" s="26"/>
      <c r="KGZ6" s="26"/>
      <c r="KHA6" s="26"/>
      <c r="KHB6" s="26"/>
      <c r="KHC6" s="26"/>
      <c r="KHD6" s="26"/>
      <c r="KHE6" s="26"/>
      <c r="KHF6" s="26"/>
      <c r="KHG6" s="26"/>
      <c r="KHH6" s="26"/>
      <c r="KHI6" s="26"/>
      <c r="KHJ6" s="26"/>
      <c r="KHK6" s="26"/>
      <c r="KHL6" s="26"/>
      <c r="KHM6" s="26"/>
      <c r="KHN6" s="26"/>
      <c r="KHO6" s="26"/>
      <c r="KHP6" s="26"/>
      <c r="KHQ6" s="26"/>
      <c r="KHR6" s="26"/>
      <c r="KHS6" s="26"/>
      <c r="KHT6" s="26"/>
      <c r="KHU6" s="26"/>
      <c r="KHV6" s="26"/>
      <c r="KHW6" s="26"/>
      <c r="KHX6" s="26"/>
      <c r="KHY6" s="26"/>
      <c r="KHZ6" s="26"/>
      <c r="KIA6" s="26"/>
      <c r="KIB6" s="26"/>
      <c r="KIC6" s="26"/>
      <c r="KID6" s="26"/>
      <c r="KIE6" s="26"/>
      <c r="KIF6" s="26"/>
      <c r="KIG6" s="26"/>
      <c r="KIH6" s="26"/>
      <c r="KII6" s="26"/>
      <c r="KIJ6" s="26"/>
      <c r="KIK6" s="26"/>
      <c r="KIL6" s="26"/>
      <c r="KIM6" s="26"/>
      <c r="KIN6" s="26"/>
      <c r="KIO6" s="26"/>
      <c r="KIP6" s="26"/>
      <c r="KIQ6" s="26"/>
      <c r="KIR6" s="26"/>
      <c r="KIS6" s="26"/>
      <c r="KIT6" s="26"/>
      <c r="KIU6" s="26"/>
      <c r="KIV6" s="26"/>
      <c r="KIW6" s="26"/>
      <c r="KIX6" s="26"/>
      <c r="KIY6" s="26"/>
      <c r="KIZ6" s="26"/>
      <c r="KJA6" s="26"/>
      <c r="KJB6" s="26"/>
      <c r="KJC6" s="26"/>
      <c r="KJD6" s="26"/>
      <c r="KJE6" s="26"/>
      <c r="KJF6" s="26"/>
      <c r="KJG6" s="26"/>
      <c r="KJH6" s="26"/>
      <c r="KJI6" s="26"/>
      <c r="KJJ6" s="26"/>
      <c r="KJK6" s="26"/>
      <c r="KJL6" s="26"/>
      <c r="KJM6" s="26"/>
      <c r="KJN6" s="26"/>
      <c r="KJO6" s="26"/>
      <c r="KJP6" s="26"/>
      <c r="KJQ6" s="26"/>
      <c r="KJR6" s="26"/>
      <c r="KJS6" s="26"/>
      <c r="KJT6" s="26"/>
      <c r="KJU6" s="26"/>
      <c r="KJV6" s="26"/>
      <c r="KJW6" s="26"/>
      <c r="KJX6" s="26"/>
      <c r="KJY6" s="26"/>
      <c r="KJZ6" s="26"/>
      <c r="KKA6" s="26"/>
      <c r="KKB6" s="26"/>
      <c r="KKC6" s="26"/>
      <c r="KKD6" s="26"/>
      <c r="KKE6" s="26"/>
      <c r="KKF6" s="26"/>
      <c r="KKG6" s="26"/>
      <c r="KKH6" s="26"/>
      <c r="KKI6" s="26"/>
      <c r="KKJ6" s="26"/>
      <c r="KKK6" s="26"/>
      <c r="KKL6" s="26"/>
      <c r="KKM6" s="26"/>
      <c r="KKN6" s="26"/>
      <c r="KKO6" s="26"/>
      <c r="KKP6" s="26"/>
      <c r="KKQ6" s="26"/>
      <c r="KKR6" s="26"/>
      <c r="KKS6" s="26"/>
      <c r="KKT6" s="26"/>
      <c r="KKU6" s="26"/>
      <c r="KKV6" s="26"/>
      <c r="KKW6" s="26"/>
      <c r="KKX6" s="26"/>
      <c r="KKY6" s="26"/>
      <c r="KKZ6" s="26"/>
      <c r="KLA6" s="26"/>
      <c r="KLB6" s="26"/>
      <c r="KLC6" s="26"/>
      <c r="KLD6" s="26"/>
      <c r="KLE6" s="26"/>
      <c r="KLF6" s="26"/>
      <c r="KLG6" s="26"/>
      <c r="KLH6" s="26"/>
      <c r="KLI6" s="26"/>
      <c r="KLJ6" s="26"/>
      <c r="KLK6" s="26"/>
      <c r="KLL6" s="26"/>
      <c r="KLM6" s="26"/>
      <c r="KLN6" s="26"/>
      <c r="KLO6" s="26"/>
      <c r="KLP6" s="26"/>
      <c r="KLQ6" s="26"/>
      <c r="KLR6" s="26"/>
      <c r="KLS6" s="26"/>
      <c r="KLT6" s="26"/>
      <c r="KLU6" s="26"/>
      <c r="KLV6" s="26"/>
      <c r="KLW6" s="26"/>
      <c r="KLX6" s="26"/>
      <c r="KLY6" s="26"/>
      <c r="KLZ6" s="26"/>
      <c r="KMA6" s="26"/>
      <c r="KMB6" s="26"/>
      <c r="KMC6" s="26"/>
      <c r="KMD6" s="26"/>
      <c r="KME6" s="26"/>
      <c r="KMF6" s="26"/>
      <c r="KMG6" s="26"/>
      <c r="KMH6" s="26"/>
      <c r="KMI6" s="26"/>
      <c r="KMJ6" s="26"/>
      <c r="KMK6" s="26"/>
      <c r="KML6" s="26"/>
      <c r="KMM6" s="26"/>
      <c r="KMN6" s="26"/>
      <c r="KMO6" s="26"/>
      <c r="KMP6" s="26"/>
      <c r="KMQ6" s="26"/>
      <c r="KMR6" s="26"/>
      <c r="KMS6" s="26"/>
      <c r="KMT6" s="26"/>
      <c r="KMU6" s="26"/>
      <c r="KMV6" s="26"/>
      <c r="KMW6" s="26"/>
      <c r="KMX6" s="26"/>
      <c r="KMY6" s="26"/>
      <c r="KMZ6" s="26"/>
      <c r="KNA6" s="26"/>
      <c r="KNB6" s="26"/>
      <c r="KNC6" s="26"/>
      <c r="KND6" s="26"/>
      <c r="KNE6" s="26"/>
      <c r="KNF6" s="26"/>
      <c r="KNG6" s="26"/>
      <c r="KNH6" s="26"/>
      <c r="KNI6" s="26"/>
      <c r="KNJ6" s="26"/>
      <c r="KNK6" s="26"/>
      <c r="KNL6" s="26"/>
      <c r="KNM6" s="26"/>
      <c r="KNN6" s="26"/>
      <c r="KNO6" s="26"/>
      <c r="KNP6" s="26"/>
      <c r="KNQ6" s="26"/>
      <c r="KNR6" s="26"/>
      <c r="KNS6" s="26"/>
      <c r="KNT6" s="26"/>
      <c r="KNU6" s="26"/>
      <c r="KNV6" s="26"/>
      <c r="KNW6" s="26"/>
      <c r="KNX6" s="26"/>
      <c r="KNY6" s="26"/>
      <c r="KNZ6" s="26"/>
      <c r="KOA6" s="26"/>
      <c r="KOB6" s="26"/>
      <c r="KOC6" s="26"/>
      <c r="KOD6" s="26"/>
      <c r="KOE6" s="26"/>
      <c r="KOF6" s="26"/>
      <c r="KOG6" s="26"/>
      <c r="KOH6" s="26"/>
      <c r="KOI6" s="26"/>
      <c r="KOJ6" s="26"/>
      <c r="KOK6" s="26"/>
      <c r="KOL6" s="26"/>
      <c r="KOM6" s="26"/>
      <c r="KON6" s="26"/>
      <c r="KOO6" s="26"/>
      <c r="KOP6" s="26"/>
      <c r="KOQ6" s="26"/>
      <c r="KOR6" s="26"/>
      <c r="KOS6" s="26"/>
      <c r="KOT6" s="26"/>
      <c r="KOU6" s="26"/>
      <c r="KOV6" s="26"/>
      <c r="KOW6" s="26"/>
      <c r="KOX6" s="26"/>
      <c r="KOY6" s="26"/>
      <c r="KOZ6" s="26"/>
      <c r="KPA6" s="26"/>
      <c r="KPB6" s="26"/>
      <c r="KPC6" s="26"/>
      <c r="KPD6" s="26"/>
      <c r="KPE6" s="26"/>
      <c r="KPF6" s="26"/>
      <c r="KPG6" s="26"/>
      <c r="KPH6" s="26"/>
      <c r="KPI6" s="26"/>
      <c r="KPJ6" s="26"/>
      <c r="KPK6" s="26"/>
      <c r="KPL6" s="26"/>
      <c r="KPM6" s="26"/>
      <c r="KPN6" s="26"/>
      <c r="KPO6" s="26"/>
      <c r="KPP6" s="26"/>
      <c r="KPQ6" s="26"/>
      <c r="KPR6" s="26"/>
      <c r="KPS6" s="26"/>
      <c r="KPT6" s="26"/>
      <c r="KPU6" s="26"/>
      <c r="KPV6" s="26"/>
      <c r="KPW6" s="26"/>
      <c r="KPX6" s="26"/>
      <c r="KPY6" s="26"/>
      <c r="KPZ6" s="26"/>
      <c r="KQA6" s="26"/>
      <c r="KQB6" s="26"/>
      <c r="KQC6" s="26"/>
      <c r="KQD6" s="26"/>
      <c r="KQE6" s="26"/>
      <c r="KQF6" s="26"/>
      <c r="KQG6" s="26"/>
      <c r="KQH6" s="26"/>
      <c r="KQI6" s="26"/>
      <c r="KQJ6" s="26"/>
      <c r="KQK6" s="26"/>
      <c r="KQL6" s="26"/>
      <c r="KQM6" s="26"/>
      <c r="KQN6" s="26"/>
      <c r="KQO6" s="26"/>
      <c r="KQP6" s="26"/>
      <c r="KQQ6" s="26"/>
      <c r="KQR6" s="26"/>
      <c r="KQS6" s="26"/>
      <c r="KQT6" s="26"/>
      <c r="KQU6" s="26"/>
      <c r="KQV6" s="26"/>
      <c r="KQW6" s="26"/>
      <c r="KQX6" s="26"/>
      <c r="KQY6" s="26"/>
      <c r="KQZ6" s="26"/>
      <c r="KRA6" s="26"/>
      <c r="KRB6" s="26"/>
      <c r="KRC6" s="26"/>
      <c r="KRD6" s="26"/>
      <c r="KRE6" s="26"/>
      <c r="KRF6" s="26"/>
      <c r="KRG6" s="26"/>
      <c r="KRH6" s="26"/>
      <c r="KRI6" s="26"/>
      <c r="KRJ6" s="26"/>
      <c r="KRK6" s="26"/>
      <c r="KRL6" s="26"/>
      <c r="KRM6" s="26"/>
      <c r="KRN6" s="26"/>
      <c r="KRO6" s="26"/>
      <c r="KRP6" s="26"/>
      <c r="KRQ6" s="26"/>
      <c r="KRR6" s="26"/>
      <c r="KRS6" s="26"/>
      <c r="KRT6" s="26"/>
      <c r="KRU6" s="26"/>
      <c r="KRV6" s="26"/>
      <c r="KRW6" s="26"/>
      <c r="KRX6" s="26"/>
      <c r="KRY6" s="26"/>
      <c r="KRZ6" s="26"/>
      <c r="KSA6" s="26"/>
      <c r="KSB6" s="26"/>
      <c r="KSC6" s="26"/>
      <c r="KSD6" s="26"/>
      <c r="KSE6" s="26"/>
      <c r="KSF6" s="26"/>
      <c r="KSG6" s="26"/>
      <c r="KSH6" s="26"/>
      <c r="KSI6" s="26"/>
      <c r="KSJ6" s="26"/>
      <c r="KSK6" s="26"/>
      <c r="KSL6" s="26"/>
      <c r="KSM6" s="26"/>
      <c r="KSN6" s="26"/>
      <c r="KSO6" s="26"/>
      <c r="KSP6" s="26"/>
      <c r="KSQ6" s="26"/>
      <c r="KSR6" s="26"/>
      <c r="KSS6" s="26"/>
      <c r="KST6" s="26"/>
      <c r="KSU6" s="26"/>
      <c r="KSV6" s="26"/>
      <c r="KSW6" s="26"/>
      <c r="KSX6" s="26"/>
      <c r="KSY6" s="26"/>
      <c r="KSZ6" s="26"/>
      <c r="KTA6" s="26"/>
      <c r="KTB6" s="26"/>
      <c r="KTC6" s="26"/>
      <c r="KTD6" s="26"/>
      <c r="KTE6" s="26"/>
      <c r="KTF6" s="26"/>
      <c r="KTG6" s="26"/>
      <c r="KTH6" s="26"/>
      <c r="KTI6" s="26"/>
      <c r="KTJ6" s="26"/>
      <c r="KTK6" s="26"/>
      <c r="KTL6" s="26"/>
      <c r="KTM6" s="26"/>
      <c r="KTN6" s="26"/>
      <c r="KTO6" s="26"/>
      <c r="KTP6" s="26"/>
      <c r="KTQ6" s="26"/>
      <c r="KTR6" s="26"/>
      <c r="KTS6" s="26"/>
      <c r="KTT6" s="26"/>
      <c r="KTU6" s="26"/>
      <c r="KTV6" s="26"/>
      <c r="KTW6" s="26"/>
      <c r="KTX6" s="26"/>
      <c r="KTY6" s="26"/>
      <c r="KTZ6" s="26"/>
      <c r="KUA6" s="26"/>
      <c r="KUB6" s="26"/>
      <c r="KUC6" s="26"/>
      <c r="KUD6" s="26"/>
      <c r="KUE6" s="26"/>
      <c r="KUF6" s="26"/>
      <c r="KUG6" s="26"/>
      <c r="KUH6" s="26"/>
      <c r="KUI6" s="26"/>
      <c r="KUJ6" s="26"/>
      <c r="KUK6" s="26"/>
      <c r="KUL6" s="26"/>
      <c r="KUM6" s="26"/>
      <c r="KUN6" s="26"/>
      <c r="KUO6" s="26"/>
      <c r="KUP6" s="26"/>
      <c r="KUQ6" s="26"/>
      <c r="KUR6" s="26"/>
      <c r="KUS6" s="26"/>
      <c r="KUT6" s="26"/>
      <c r="KUU6" s="26"/>
      <c r="KUV6" s="26"/>
      <c r="KUW6" s="26"/>
      <c r="KUX6" s="26"/>
      <c r="KUY6" s="26"/>
      <c r="KUZ6" s="26"/>
      <c r="KVA6" s="26"/>
      <c r="KVB6" s="26"/>
      <c r="KVC6" s="26"/>
      <c r="KVD6" s="26"/>
      <c r="KVE6" s="26"/>
      <c r="KVF6" s="26"/>
      <c r="KVG6" s="26"/>
      <c r="KVH6" s="26"/>
      <c r="KVI6" s="26"/>
      <c r="KVJ6" s="26"/>
      <c r="KVK6" s="26"/>
      <c r="KVL6" s="26"/>
      <c r="KVM6" s="26"/>
      <c r="KVN6" s="26"/>
      <c r="KVO6" s="26"/>
      <c r="KVP6" s="26"/>
      <c r="KVQ6" s="26"/>
      <c r="KVR6" s="26"/>
      <c r="KVS6" s="26"/>
      <c r="KVT6" s="26"/>
      <c r="KVU6" s="26"/>
      <c r="KVV6" s="26"/>
      <c r="KVW6" s="26"/>
      <c r="KVX6" s="26"/>
      <c r="KVY6" s="26"/>
      <c r="KVZ6" s="26"/>
      <c r="KWA6" s="26"/>
      <c r="KWB6" s="26"/>
      <c r="KWC6" s="26"/>
      <c r="KWD6" s="26"/>
      <c r="KWE6" s="26"/>
      <c r="KWF6" s="26"/>
      <c r="KWG6" s="26"/>
      <c r="KWH6" s="26"/>
      <c r="KWI6" s="26"/>
      <c r="KWJ6" s="26"/>
      <c r="KWK6" s="26"/>
      <c r="KWL6" s="26"/>
      <c r="KWM6" s="26"/>
      <c r="KWN6" s="26"/>
      <c r="KWO6" s="26"/>
      <c r="KWP6" s="26"/>
      <c r="KWQ6" s="26"/>
      <c r="KWR6" s="26"/>
      <c r="KWS6" s="26"/>
      <c r="KWT6" s="26"/>
      <c r="KWU6" s="26"/>
      <c r="KWV6" s="26"/>
      <c r="KWW6" s="26"/>
      <c r="KWX6" s="26"/>
      <c r="KWY6" s="26"/>
      <c r="KWZ6" s="26"/>
      <c r="KXA6" s="26"/>
      <c r="KXB6" s="26"/>
      <c r="KXC6" s="26"/>
      <c r="KXD6" s="26"/>
      <c r="KXE6" s="26"/>
      <c r="KXF6" s="26"/>
      <c r="KXG6" s="26"/>
      <c r="KXH6" s="26"/>
      <c r="KXI6" s="26"/>
      <c r="KXJ6" s="26"/>
      <c r="KXK6" s="26"/>
      <c r="KXL6" s="26"/>
      <c r="KXM6" s="26"/>
      <c r="KXN6" s="26"/>
      <c r="KXO6" s="26"/>
      <c r="KXP6" s="26"/>
      <c r="KXQ6" s="26"/>
      <c r="KXR6" s="26"/>
      <c r="KXS6" s="26"/>
      <c r="KXT6" s="26"/>
      <c r="KXU6" s="26"/>
      <c r="KXV6" s="26"/>
      <c r="KXW6" s="26"/>
      <c r="KXX6" s="26"/>
      <c r="KXY6" s="26"/>
      <c r="KXZ6" s="26"/>
      <c r="KYA6" s="26"/>
      <c r="KYB6" s="26"/>
      <c r="KYC6" s="26"/>
      <c r="KYD6" s="26"/>
      <c r="KYE6" s="26"/>
      <c r="KYF6" s="26"/>
      <c r="KYG6" s="26"/>
      <c r="KYH6" s="26"/>
      <c r="KYI6" s="26"/>
      <c r="KYJ6" s="26"/>
      <c r="KYK6" s="26"/>
      <c r="KYL6" s="26"/>
      <c r="KYM6" s="26"/>
      <c r="KYN6" s="26"/>
      <c r="KYO6" s="26"/>
      <c r="KYP6" s="26"/>
      <c r="KYQ6" s="26"/>
      <c r="KYR6" s="26"/>
      <c r="KYS6" s="26"/>
      <c r="KYT6" s="26"/>
      <c r="KYU6" s="26"/>
      <c r="KYV6" s="26"/>
      <c r="KYW6" s="26"/>
      <c r="KYX6" s="26"/>
      <c r="KYY6" s="26"/>
      <c r="KYZ6" s="26"/>
      <c r="KZA6" s="26"/>
      <c r="KZB6" s="26"/>
      <c r="KZC6" s="26"/>
      <c r="KZD6" s="26"/>
      <c r="KZE6" s="26"/>
      <c r="KZF6" s="26"/>
      <c r="KZG6" s="26"/>
      <c r="KZH6" s="26"/>
      <c r="KZI6" s="26"/>
      <c r="KZJ6" s="26"/>
      <c r="KZK6" s="26"/>
      <c r="KZL6" s="26"/>
      <c r="KZM6" s="26"/>
      <c r="KZN6" s="26"/>
      <c r="KZO6" s="26"/>
      <c r="KZP6" s="26"/>
      <c r="KZQ6" s="26"/>
      <c r="KZR6" s="26"/>
      <c r="KZS6" s="26"/>
      <c r="KZT6" s="26"/>
      <c r="KZU6" s="26"/>
      <c r="KZV6" s="26"/>
      <c r="KZW6" s="26"/>
      <c r="KZX6" s="26"/>
      <c r="KZY6" s="26"/>
      <c r="KZZ6" s="26"/>
      <c r="LAA6" s="26"/>
      <c r="LAB6" s="26"/>
      <c r="LAC6" s="26"/>
      <c r="LAD6" s="26"/>
      <c r="LAE6" s="26"/>
      <c r="LAF6" s="26"/>
      <c r="LAG6" s="26"/>
      <c r="LAH6" s="26"/>
      <c r="LAI6" s="26"/>
      <c r="LAJ6" s="26"/>
      <c r="LAK6" s="26"/>
      <c r="LAL6" s="26"/>
      <c r="LAM6" s="26"/>
      <c r="LAN6" s="26"/>
      <c r="LAO6" s="26"/>
      <c r="LAP6" s="26"/>
      <c r="LAQ6" s="26"/>
      <c r="LAR6" s="26"/>
      <c r="LAS6" s="26"/>
      <c r="LAT6" s="26"/>
      <c r="LAU6" s="26"/>
      <c r="LAV6" s="26"/>
      <c r="LAW6" s="26"/>
      <c r="LAX6" s="26"/>
      <c r="LAY6" s="26"/>
      <c r="LAZ6" s="26"/>
      <c r="LBA6" s="26"/>
      <c r="LBB6" s="26"/>
      <c r="LBC6" s="26"/>
      <c r="LBD6" s="26"/>
      <c r="LBE6" s="26"/>
      <c r="LBF6" s="26"/>
      <c r="LBG6" s="26"/>
      <c r="LBH6" s="26"/>
      <c r="LBI6" s="26"/>
      <c r="LBJ6" s="26"/>
      <c r="LBK6" s="26"/>
      <c r="LBL6" s="26"/>
      <c r="LBM6" s="26"/>
      <c r="LBN6" s="26"/>
      <c r="LBO6" s="26"/>
      <c r="LBP6" s="26"/>
      <c r="LBQ6" s="26"/>
      <c r="LBR6" s="26"/>
      <c r="LBS6" s="26"/>
      <c r="LBT6" s="26"/>
      <c r="LBU6" s="26"/>
      <c r="LBV6" s="26"/>
      <c r="LBW6" s="26"/>
      <c r="LBX6" s="26"/>
      <c r="LBY6" s="26"/>
      <c r="LBZ6" s="26"/>
      <c r="LCA6" s="26"/>
      <c r="LCB6" s="26"/>
      <c r="LCC6" s="26"/>
      <c r="LCD6" s="26"/>
      <c r="LCE6" s="26"/>
      <c r="LCF6" s="26"/>
      <c r="LCG6" s="26"/>
      <c r="LCH6" s="26"/>
      <c r="LCI6" s="26"/>
      <c r="LCJ6" s="26"/>
      <c r="LCK6" s="26"/>
      <c r="LCL6" s="26"/>
      <c r="LCM6" s="26"/>
      <c r="LCN6" s="26"/>
      <c r="LCO6" s="26"/>
      <c r="LCP6" s="26"/>
      <c r="LCQ6" s="26"/>
      <c r="LCR6" s="26"/>
      <c r="LCS6" s="26"/>
      <c r="LCT6" s="26"/>
      <c r="LCU6" s="26"/>
      <c r="LCV6" s="26"/>
      <c r="LCW6" s="26"/>
      <c r="LCX6" s="26"/>
      <c r="LCY6" s="26"/>
      <c r="LCZ6" s="26"/>
      <c r="LDA6" s="26"/>
      <c r="LDB6" s="26"/>
      <c r="LDC6" s="26"/>
      <c r="LDD6" s="26"/>
      <c r="LDE6" s="26"/>
      <c r="LDF6" s="26"/>
      <c r="LDG6" s="26"/>
      <c r="LDH6" s="26"/>
      <c r="LDI6" s="26"/>
      <c r="LDJ6" s="26"/>
      <c r="LDK6" s="26"/>
      <c r="LDL6" s="26"/>
      <c r="LDM6" s="26"/>
      <c r="LDN6" s="26"/>
      <c r="LDO6" s="26"/>
      <c r="LDP6" s="26"/>
      <c r="LDQ6" s="26"/>
      <c r="LDR6" s="26"/>
      <c r="LDS6" s="26"/>
      <c r="LDT6" s="26"/>
      <c r="LDU6" s="26"/>
      <c r="LDV6" s="26"/>
      <c r="LDW6" s="26"/>
      <c r="LDX6" s="26"/>
      <c r="LDY6" s="26"/>
      <c r="LDZ6" s="26"/>
      <c r="LEA6" s="26"/>
      <c r="LEB6" s="26"/>
      <c r="LEC6" s="26"/>
      <c r="LED6" s="26"/>
      <c r="LEE6" s="26"/>
      <c r="LEF6" s="26"/>
      <c r="LEG6" s="26"/>
      <c r="LEH6" s="26"/>
      <c r="LEI6" s="26"/>
      <c r="LEJ6" s="26"/>
      <c r="LEK6" s="26"/>
      <c r="LEL6" s="26"/>
      <c r="LEM6" s="26"/>
      <c r="LEN6" s="26"/>
      <c r="LEO6" s="26"/>
      <c r="LEP6" s="26"/>
      <c r="LEQ6" s="26"/>
      <c r="LER6" s="26"/>
      <c r="LES6" s="26"/>
      <c r="LET6" s="26"/>
      <c r="LEU6" s="26"/>
      <c r="LEV6" s="26"/>
      <c r="LEW6" s="26"/>
      <c r="LEX6" s="26"/>
      <c r="LEY6" s="26"/>
      <c r="LEZ6" s="26"/>
      <c r="LFA6" s="26"/>
      <c r="LFB6" s="26"/>
      <c r="LFC6" s="26"/>
      <c r="LFD6" s="26"/>
      <c r="LFE6" s="26"/>
      <c r="LFF6" s="26"/>
      <c r="LFG6" s="26"/>
      <c r="LFH6" s="26"/>
      <c r="LFI6" s="26"/>
      <c r="LFJ6" s="26"/>
      <c r="LFK6" s="26"/>
      <c r="LFL6" s="26"/>
      <c r="LFM6" s="26"/>
      <c r="LFN6" s="26"/>
      <c r="LFO6" s="26"/>
      <c r="LFP6" s="26"/>
      <c r="LFQ6" s="26"/>
      <c r="LFR6" s="26"/>
      <c r="LFS6" s="26"/>
      <c r="LFT6" s="26"/>
      <c r="LFU6" s="26"/>
      <c r="LFV6" s="26"/>
      <c r="LFW6" s="26"/>
      <c r="LFX6" s="26"/>
      <c r="LFY6" s="26"/>
      <c r="LFZ6" s="26"/>
      <c r="LGA6" s="26"/>
      <c r="LGB6" s="26"/>
      <c r="LGC6" s="26"/>
      <c r="LGD6" s="26"/>
      <c r="LGE6" s="26"/>
      <c r="LGF6" s="26"/>
      <c r="LGG6" s="26"/>
      <c r="LGH6" s="26"/>
      <c r="LGI6" s="26"/>
      <c r="LGJ6" s="26"/>
      <c r="LGK6" s="26"/>
      <c r="LGL6" s="26"/>
      <c r="LGM6" s="26"/>
      <c r="LGN6" s="26"/>
      <c r="LGO6" s="26"/>
      <c r="LGP6" s="26"/>
      <c r="LGQ6" s="26"/>
      <c r="LGR6" s="26"/>
      <c r="LGS6" s="26"/>
      <c r="LGT6" s="26"/>
      <c r="LGU6" s="26"/>
      <c r="LGV6" s="26"/>
      <c r="LGW6" s="26"/>
      <c r="LGX6" s="26"/>
      <c r="LGY6" s="26"/>
      <c r="LGZ6" s="26"/>
      <c r="LHA6" s="26"/>
      <c r="LHB6" s="26"/>
      <c r="LHC6" s="26"/>
      <c r="LHD6" s="26"/>
      <c r="LHE6" s="26"/>
      <c r="LHF6" s="26"/>
      <c r="LHG6" s="26"/>
      <c r="LHH6" s="26"/>
      <c r="LHI6" s="26"/>
      <c r="LHJ6" s="26"/>
      <c r="LHK6" s="26"/>
      <c r="LHL6" s="26"/>
      <c r="LHM6" s="26"/>
      <c r="LHN6" s="26"/>
      <c r="LHO6" s="26"/>
      <c r="LHP6" s="26"/>
      <c r="LHQ6" s="26"/>
      <c r="LHR6" s="26"/>
      <c r="LHS6" s="26"/>
      <c r="LHT6" s="26"/>
      <c r="LHU6" s="26"/>
      <c r="LHV6" s="26"/>
      <c r="LHW6" s="26"/>
      <c r="LHX6" s="26"/>
      <c r="LHY6" s="26"/>
      <c r="LHZ6" s="26"/>
      <c r="LIA6" s="26"/>
      <c r="LIB6" s="26"/>
      <c r="LIC6" s="26"/>
      <c r="LID6" s="26"/>
      <c r="LIE6" s="26"/>
      <c r="LIF6" s="26"/>
      <c r="LIG6" s="26"/>
      <c r="LIH6" s="26"/>
      <c r="LII6" s="26"/>
      <c r="LIJ6" s="26"/>
      <c r="LIK6" s="26"/>
      <c r="LIL6" s="26"/>
      <c r="LIM6" s="26"/>
      <c r="LIN6" s="26"/>
      <c r="LIO6" s="26"/>
      <c r="LIP6" s="26"/>
      <c r="LIQ6" s="26"/>
      <c r="LIR6" s="26"/>
      <c r="LIS6" s="26"/>
      <c r="LIT6" s="26"/>
      <c r="LIU6" s="26"/>
      <c r="LIV6" s="26"/>
      <c r="LIW6" s="26"/>
      <c r="LIX6" s="26"/>
      <c r="LIY6" s="26"/>
      <c r="LIZ6" s="26"/>
      <c r="LJA6" s="26"/>
      <c r="LJB6" s="26"/>
      <c r="LJC6" s="26"/>
      <c r="LJD6" s="26"/>
      <c r="LJE6" s="26"/>
      <c r="LJF6" s="26"/>
      <c r="LJG6" s="26"/>
      <c r="LJH6" s="26"/>
      <c r="LJI6" s="26"/>
      <c r="LJJ6" s="26"/>
      <c r="LJK6" s="26"/>
      <c r="LJL6" s="26"/>
      <c r="LJM6" s="26"/>
      <c r="LJN6" s="26"/>
      <c r="LJO6" s="26"/>
      <c r="LJP6" s="26"/>
      <c r="LJQ6" s="26"/>
      <c r="LJR6" s="26"/>
      <c r="LJS6" s="26"/>
      <c r="LJT6" s="26"/>
      <c r="LJU6" s="26"/>
      <c r="LJV6" s="26"/>
      <c r="LJW6" s="26"/>
      <c r="LJX6" s="26"/>
      <c r="LJY6" s="26"/>
      <c r="LJZ6" s="26"/>
      <c r="LKA6" s="26"/>
      <c r="LKB6" s="26"/>
      <c r="LKC6" s="26"/>
      <c r="LKD6" s="26"/>
      <c r="LKE6" s="26"/>
      <c r="LKF6" s="26"/>
      <c r="LKG6" s="26"/>
      <c r="LKH6" s="26"/>
      <c r="LKI6" s="26"/>
      <c r="LKJ6" s="26"/>
      <c r="LKK6" s="26"/>
      <c r="LKL6" s="26"/>
      <c r="LKM6" s="26"/>
      <c r="LKN6" s="26"/>
      <c r="LKO6" s="26"/>
      <c r="LKP6" s="26"/>
      <c r="LKQ6" s="26"/>
      <c r="LKR6" s="26"/>
      <c r="LKS6" s="26"/>
      <c r="LKT6" s="26"/>
      <c r="LKU6" s="26"/>
      <c r="LKV6" s="26"/>
      <c r="LKW6" s="26"/>
      <c r="LKX6" s="26"/>
      <c r="LKY6" s="26"/>
      <c r="LKZ6" s="26"/>
      <c r="LLA6" s="26"/>
      <c r="LLB6" s="26"/>
      <c r="LLC6" s="26"/>
      <c r="LLD6" s="26"/>
      <c r="LLE6" s="26"/>
      <c r="LLF6" s="26"/>
      <c r="LLG6" s="26"/>
      <c r="LLH6" s="26"/>
      <c r="LLI6" s="26"/>
      <c r="LLJ6" s="26"/>
      <c r="LLK6" s="26"/>
      <c r="LLL6" s="26"/>
      <c r="LLM6" s="26"/>
      <c r="LLN6" s="26"/>
      <c r="LLO6" s="26"/>
      <c r="LLP6" s="26"/>
      <c r="LLQ6" s="26"/>
      <c r="LLR6" s="26"/>
      <c r="LLS6" s="26"/>
      <c r="LLT6" s="26"/>
      <c r="LLU6" s="26"/>
      <c r="LLV6" s="26"/>
      <c r="LLW6" s="26"/>
      <c r="LLX6" s="26"/>
      <c r="LLY6" s="26"/>
      <c r="LLZ6" s="26"/>
      <c r="LMA6" s="26"/>
      <c r="LMB6" s="26"/>
      <c r="LMC6" s="26"/>
      <c r="LMD6" s="26"/>
      <c r="LME6" s="26"/>
      <c r="LMF6" s="26"/>
      <c r="LMG6" s="26"/>
      <c r="LMH6" s="26"/>
      <c r="LMI6" s="26"/>
      <c r="LMJ6" s="26"/>
      <c r="LMK6" s="26"/>
      <c r="LML6" s="26"/>
      <c r="LMM6" s="26"/>
      <c r="LMN6" s="26"/>
      <c r="LMO6" s="26"/>
      <c r="LMP6" s="26"/>
      <c r="LMQ6" s="26"/>
      <c r="LMR6" s="26"/>
      <c r="LMS6" s="26"/>
      <c r="LMT6" s="26"/>
      <c r="LMU6" s="26"/>
      <c r="LMV6" s="26"/>
      <c r="LMW6" s="26"/>
      <c r="LMX6" s="26"/>
      <c r="LMY6" s="26"/>
      <c r="LMZ6" s="26"/>
      <c r="LNA6" s="26"/>
      <c r="LNB6" s="26"/>
      <c r="LNC6" s="26"/>
      <c r="LND6" s="26"/>
      <c r="LNE6" s="26"/>
      <c r="LNF6" s="26"/>
      <c r="LNG6" s="26"/>
      <c r="LNH6" s="26"/>
      <c r="LNI6" s="26"/>
      <c r="LNJ6" s="26"/>
      <c r="LNK6" s="26"/>
      <c r="LNL6" s="26"/>
      <c r="LNM6" s="26"/>
      <c r="LNN6" s="26"/>
      <c r="LNO6" s="26"/>
      <c r="LNP6" s="26"/>
      <c r="LNQ6" s="26"/>
      <c r="LNR6" s="26"/>
      <c r="LNS6" s="26"/>
      <c r="LNT6" s="26"/>
      <c r="LNU6" s="26"/>
      <c r="LNV6" s="26"/>
      <c r="LNW6" s="26"/>
      <c r="LNX6" s="26"/>
      <c r="LNY6" s="26"/>
      <c r="LNZ6" s="26"/>
      <c r="LOA6" s="26"/>
      <c r="LOB6" s="26"/>
      <c r="LOC6" s="26"/>
      <c r="LOD6" s="26"/>
      <c r="LOE6" s="26"/>
      <c r="LOF6" s="26"/>
      <c r="LOG6" s="26"/>
      <c r="LOH6" s="26"/>
      <c r="LOI6" s="26"/>
      <c r="LOJ6" s="26"/>
      <c r="LOK6" s="26"/>
      <c r="LOL6" s="26"/>
      <c r="LOM6" s="26"/>
      <c r="LON6" s="26"/>
      <c r="LOO6" s="26"/>
      <c r="LOP6" s="26"/>
      <c r="LOQ6" s="26"/>
      <c r="LOR6" s="26"/>
      <c r="LOS6" s="26"/>
      <c r="LOT6" s="26"/>
      <c r="LOU6" s="26"/>
      <c r="LOV6" s="26"/>
      <c r="LOW6" s="26"/>
      <c r="LOX6" s="26"/>
      <c r="LOY6" s="26"/>
      <c r="LOZ6" s="26"/>
      <c r="LPA6" s="26"/>
      <c r="LPB6" s="26"/>
      <c r="LPC6" s="26"/>
      <c r="LPD6" s="26"/>
      <c r="LPE6" s="26"/>
      <c r="LPF6" s="26"/>
      <c r="LPG6" s="26"/>
      <c r="LPH6" s="26"/>
      <c r="LPI6" s="26"/>
      <c r="LPJ6" s="26"/>
      <c r="LPK6" s="26"/>
      <c r="LPL6" s="26"/>
      <c r="LPM6" s="26"/>
      <c r="LPN6" s="26"/>
      <c r="LPO6" s="26"/>
      <c r="LPP6" s="26"/>
      <c r="LPQ6" s="26"/>
      <c r="LPR6" s="26"/>
      <c r="LPS6" s="26"/>
      <c r="LPT6" s="26"/>
      <c r="LPU6" s="26"/>
      <c r="LPV6" s="26"/>
      <c r="LPW6" s="26"/>
      <c r="LPX6" s="26"/>
      <c r="LPY6" s="26"/>
      <c r="LPZ6" s="26"/>
      <c r="LQA6" s="26"/>
      <c r="LQB6" s="26"/>
      <c r="LQC6" s="26"/>
      <c r="LQD6" s="26"/>
      <c r="LQE6" s="26"/>
      <c r="LQF6" s="26"/>
      <c r="LQG6" s="26"/>
      <c r="LQH6" s="26"/>
      <c r="LQI6" s="26"/>
      <c r="LQJ6" s="26"/>
      <c r="LQK6" s="26"/>
      <c r="LQL6" s="26"/>
      <c r="LQM6" s="26"/>
      <c r="LQN6" s="26"/>
      <c r="LQO6" s="26"/>
      <c r="LQP6" s="26"/>
      <c r="LQQ6" s="26"/>
      <c r="LQR6" s="26"/>
      <c r="LQS6" s="26"/>
      <c r="LQT6" s="26"/>
      <c r="LQU6" s="26"/>
      <c r="LQV6" s="26"/>
      <c r="LQW6" s="26"/>
      <c r="LQX6" s="26"/>
      <c r="LQY6" s="26"/>
      <c r="LQZ6" s="26"/>
      <c r="LRA6" s="26"/>
      <c r="LRB6" s="26"/>
      <c r="LRC6" s="26"/>
      <c r="LRD6" s="26"/>
      <c r="LRE6" s="26"/>
      <c r="LRF6" s="26"/>
      <c r="LRG6" s="26"/>
      <c r="LRH6" s="26"/>
      <c r="LRI6" s="26"/>
      <c r="LRJ6" s="26"/>
      <c r="LRK6" s="26"/>
      <c r="LRL6" s="26"/>
      <c r="LRM6" s="26"/>
      <c r="LRN6" s="26"/>
      <c r="LRO6" s="26"/>
      <c r="LRP6" s="26"/>
      <c r="LRQ6" s="26"/>
      <c r="LRR6" s="26"/>
      <c r="LRS6" s="26"/>
      <c r="LRT6" s="26"/>
      <c r="LRU6" s="26"/>
      <c r="LRV6" s="26"/>
      <c r="LRW6" s="26"/>
      <c r="LRX6" s="26"/>
      <c r="LRY6" s="26"/>
      <c r="LRZ6" s="26"/>
      <c r="LSA6" s="26"/>
      <c r="LSB6" s="26"/>
      <c r="LSC6" s="26"/>
      <c r="LSD6" s="26"/>
      <c r="LSE6" s="26"/>
      <c r="LSF6" s="26"/>
      <c r="LSG6" s="26"/>
      <c r="LSH6" s="26"/>
      <c r="LSI6" s="26"/>
      <c r="LSJ6" s="26"/>
      <c r="LSK6" s="26"/>
      <c r="LSL6" s="26"/>
      <c r="LSM6" s="26"/>
      <c r="LSN6" s="26"/>
      <c r="LSO6" s="26"/>
      <c r="LSP6" s="26"/>
      <c r="LSQ6" s="26"/>
      <c r="LSR6" s="26"/>
      <c r="LSS6" s="26"/>
      <c r="LST6" s="26"/>
      <c r="LSU6" s="26"/>
      <c r="LSV6" s="26"/>
      <c r="LSW6" s="26"/>
      <c r="LSX6" s="26"/>
      <c r="LSY6" s="26"/>
      <c r="LSZ6" s="26"/>
      <c r="LTA6" s="26"/>
      <c r="LTB6" s="26"/>
      <c r="LTC6" s="26"/>
      <c r="LTD6" s="26"/>
      <c r="LTE6" s="26"/>
      <c r="LTF6" s="26"/>
      <c r="LTG6" s="26"/>
      <c r="LTH6" s="26"/>
      <c r="LTI6" s="26"/>
      <c r="LTJ6" s="26"/>
      <c r="LTK6" s="26"/>
      <c r="LTL6" s="26"/>
      <c r="LTM6" s="26"/>
      <c r="LTN6" s="26"/>
      <c r="LTO6" s="26"/>
      <c r="LTP6" s="26"/>
      <c r="LTQ6" s="26"/>
      <c r="LTR6" s="26"/>
      <c r="LTS6" s="26"/>
      <c r="LTT6" s="26"/>
      <c r="LTU6" s="26"/>
      <c r="LTV6" s="26"/>
      <c r="LTW6" s="26"/>
      <c r="LTX6" s="26"/>
      <c r="LTY6" s="26"/>
      <c r="LTZ6" s="26"/>
      <c r="LUA6" s="26"/>
      <c r="LUB6" s="26"/>
      <c r="LUC6" s="26"/>
      <c r="LUD6" s="26"/>
      <c r="LUE6" s="26"/>
      <c r="LUF6" s="26"/>
      <c r="LUG6" s="26"/>
      <c r="LUH6" s="26"/>
      <c r="LUI6" s="26"/>
      <c r="LUJ6" s="26"/>
      <c r="LUK6" s="26"/>
      <c r="LUL6" s="26"/>
      <c r="LUM6" s="26"/>
      <c r="LUN6" s="26"/>
      <c r="LUO6" s="26"/>
      <c r="LUP6" s="26"/>
      <c r="LUQ6" s="26"/>
      <c r="LUR6" s="26"/>
      <c r="LUS6" s="26"/>
      <c r="LUT6" s="26"/>
      <c r="LUU6" s="26"/>
      <c r="LUV6" s="26"/>
      <c r="LUW6" s="26"/>
      <c r="LUX6" s="26"/>
      <c r="LUY6" s="26"/>
      <c r="LUZ6" s="26"/>
      <c r="LVA6" s="26"/>
      <c r="LVB6" s="26"/>
      <c r="LVC6" s="26"/>
      <c r="LVD6" s="26"/>
      <c r="LVE6" s="26"/>
      <c r="LVF6" s="26"/>
      <c r="LVG6" s="26"/>
      <c r="LVH6" s="26"/>
      <c r="LVI6" s="26"/>
      <c r="LVJ6" s="26"/>
      <c r="LVK6" s="26"/>
      <c r="LVL6" s="26"/>
      <c r="LVM6" s="26"/>
      <c r="LVN6" s="26"/>
      <c r="LVO6" s="26"/>
      <c r="LVP6" s="26"/>
      <c r="LVQ6" s="26"/>
      <c r="LVR6" s="26"/>
      <c r="LVS6" s="26"/>
      <c r="LVT6" s="26"/>
      <c r="LVU6" s="26"/>
      <c r="LVV6" s="26"/>
      <c r="LVW6" s="26"/>
      <c r="LVX6" s="26"/>
      <c r="LVY6" s="26"/>
      <c r="LVZ6" s="26"/>
      <c r="LWA6" s="26"/>
      <c r="LWB6" s="26"/>
      <c r="LWC6" s="26"/>
      <c r="LWD6" s="26"/>
      <c r="LWE6" s="26"/>
      <c r="LWF6" s="26"/>
      <c r="LWG6" s="26"/>
      <c r="LWH6" s="26"/>
      <c r="LWI6" s="26"/>
      <c r="LWJ6" s="26"/>
      <c r="LWK6" s="26"/>
      <c r="LWL6" s="26"/>
      <c r="LWM6" s="26"/>
      <c r="LWN6" s="26"/>
      <c r="LWO6" s="26"/>
      <c r="LWP6" s="26"/>
      <c r="LWQ6" s="26"/>
      <c r="LWR6" s="26"/>
      <c r="LWS6" s="26"/>
      <c r="LWT6" s="26"/>
      <c r="LWU6" s="26"/>
      <c r="LWV6" s="26"/>
      <c r="LWW6" s="26"/>
      <c r="LWX6" s="26"/>
      <c r="LWY6" s="26"/>
      <c r="LWZ6" s="26"/>
      <c r="LXA6" s="26"/>
      <c r="LXB6" s="26"/>
      <c r="LXC6" s="26"/>
      <c r="LXD6" s="26"/>
      <c r="LXE6" s="26"/>
      <c r="LXF6" s="26"/>
      <c r="LXG6" s="26"/>
      <c r="LXH6" s="26"/>
      <c r="LXI6" s="26"/>
      <c r="LXJ6" s="26"/>
      <c r="LXK6" s="26"/>
      <c r="LXL6" s="26"/>
      <c r="LXM6" s="26"/>
      <c r="LXN6" s="26"/>
      <c r="LXO6" s="26"/>
      <c r="LXP6" s="26"/>
      <c r="LXQ6" s="26"/>
      <c r="LXR6" s="26"/>
      <c r="LXS6" s="26"/>
      <c r="LXT6" s="26"/>
      <c r="LXU6" s="26"/>
      <c r="LXV6" s="26"/>
      <c r="LXW6" s="26"/>
      <c r="LXX6" s="26"/>
      <c r="LXY6" s="26"/>
      <c r="LXZ6" s="26"/>
      <c r="LYA6" s="26"/>
      <c r="LYB6" s="26"/>
      <c r="LYC6" s="26"/>
      <c r="LYD6" s="26"/>
      <c r="LYE6" s="26"/>
      <c r="LYF6" s="26"/>
      <c r="LYG6" s="26"/>
      <c r="LYH6" s="26"/>
      <c r="LYI6" s="26"/>
      <c r="LYJ6" s="26"/>
      <c r="LYK6" s="26"/>
      <c r="LYL6" s="26"/>
      <c r="LYM6" s="26"/>
      <c r="LYN6" s="26"/>
      <c r="LYO6" s="26"/>
      <c r="LYP6" s="26"/>
      <c r="LYQ6" s="26"/>
      <c r="LYR6" s="26"/>
      <c r="LYS6" s="26"/>
      <c r="LYT6" s="26"/>
      <c r="LYU6" s="26"/>
      <c r="LYV6" s="26"/>
      <c r="LYW6" s="26"/>
      <c r="LYX6" s="26"/>
      <c r="LYY6" s="26"/>
      <c r="LYZ6" s="26"/>
      <c r="LZA6" s="26"/>
      <c r="LZB6" s="26"/>
      <c r="LZC6" s="26"/>
      <c r="LZD6" s="26"/>
      <c r="LZE6" s="26"/>
      <c r="LZF6" s="26"/>
      <c r="LZG6" s="26"/>
      <c r="LZH6" s="26"/>
      <c r="LZI6" s="26"/>
      <c r="LZJ6" s="26"/>
      <c r="LZK6" s="26"/>
      <c r="LZL6" s="26"/>
      <c r="LZM6" s="26"/>
      <c r="LZN6" s="26"/>
      <c r="LZO6" s="26"/>
      <c r="LZP6" s="26"/>
      <c r="LZQ6" s="26"/>
      <c r="LZR6" s="26"/>
      <c r="LZS6" s="26"/>
      <c r="LZT6" s="26"/>
      <c r="LZU6" s="26"/>
      <c r="LZV6" s="26"/>
      <c r="LZW6" s="26"/>
      <c r="LZX6" s="26"/>
      <c r="LZY6" s="26"/>
      <c r="LZZ6" s="26"/>
      <c r="MAA6" s="26"/>
      <c r="MAB6" s="26"/>
      <c r="MAC6" s="26"/>
      <c r="MAD6" s="26"/>
      <c r="MAE6" s="26"/>
      <c r="MAF6" s="26"/>
      <c r="MAG6" s="26"/>
      <c r="MAH6" s="26"/>
      <c r="MAI6" s="26"/>
      <c r="MAJ6" s="26"/>
      <c r="MAK6" s="26"/>
      <c r="MAL6" s="26"/>
      <c r="MAM6" s="26"/>
      <c r="MAN6" s="26"/>
      <c r="MAO6" s="26"/>
      <c r="MAP6" s="26"/>
      <c r="MAQ6" s="26"/>
      <c r="MAR6" s="26"/>
      <c r="MAS6" s="26"/>
      <c r="MAT6" s="26"/>
      <c r="MAU6" s="26"/>
      <c r="MAV6" s="26"/>
      <c r="MAW6" s="26"/>
      <c r="MAX6" s="26"/>
      <c r="MAY6" s="26"/>
      <c r="MAZ6" s="26"/>
      <c r="MBA6" s="26"/>
      <c r="MBB6" s="26"/>
      <c r="MBC6" s="26"/>
      <c r="MBD6" s="26"/>
      <c r="MBE6" s="26"/>
      <c r="MBF6" s="26"/>
      <c r="MBG6" s="26"/>
      <c r="MBH6" s="26"/>
      <c r="MBI6" s="26"/>
      <c r="MBJ6" s="26"/>
      <c r="MBK6" s="26"/>
      <c r="MBL6" s="26"/>
      <c r="MBM6" s="26"/>
      <c r="MBN6" s="26"/>
      <c r="MBO6" s="26"/>
      <c r="MBP6" s="26"/>
      <c r="MBQ6" s="26"/>
      <c r="MBR6" s="26"/>
      <c r="MBS6" s="26"/>
      <c r="MBT6" s="26"/>
      <c r="MBU6" s="26"/>
      <c r="MBV6" s="26"/>
      <c r="MBW6" s="26"/>
      <c r="MBX6" s="26"/>
      <c r="MBY6" s="26"/>
      <c r="MBZ6" s="26"/>
      <c r="MCA6" s="26"/>
      <c r="MCB6" s="26"/>
      <c r="MCC6" s="26"/>
      <c r="MCD6" s="26"/>
      <c r="MCE6" s="26"/>
      <c r="MCF6" s="26"/>
      <c r="MCG6" s="26"/>
      <c r="MCH6" s="26"/>
      <c r="MCI6" s="26"/>
      <c r="MCJ6" s="26"/>
      <c r="MCK6" s="26"/>
      <c r="MCL6" s="26"/>
      <c r="MCM6" s="26"/>
      <c r="MCN6" s="26"/>
      <c r="MCO6" s="26"/>
      <c r="MCP6" s="26"/>
      <c r="MCQ6" s="26"/>
      <c r="MCR6" s="26"/>
      <c r="MCS6" s="26"/>
      <c r="MCT6" s="26"/>
      <c r="MCU6" s="26"/>
      <c r="MCV6" s="26"/>
      <c r="MCW6" s="26"/>
      <c r="MCX6" s="26"/>
      <c r="MCY6" s="26"/>
      <c r="MCZ6" s="26"/>
      <c r="MDA6" s="26"/>
      <c r="MDB6" s="26"/>
      <c r="MDC6" s="26"/>
      <c r="MDD6" s="26"/>
      <c r="MDE6" s="26"/>
      <c r="MDF6" s="26"/>
      <c r="MDG6" s="26"/>
      <c r="MDH6" s="26"/>
      <c r="MDI6" s="26"/>
      <c r="MDJ6" s="26"/>
      <c r="MDK6" s="26"/>
      <c r="MDL6" s="26"/>
      <c r="MDM6" s="26"/>
      <c r="MDN6" s="26"/>
      <c r="MDO6" s="26"/>
      <c r="MDP6" s="26"/>
      <c r="MDQ6" s="26"/>
      <c r="MDR6" s="26"/>
      <c r="MDS6" s="26"/>
      <c r="MDT6" s="26"/>
      <c r="MDU6" s="26"/>
      <c r="MDV6" s="26"/>
      <c r="MDW6" s="26"/>
      <c r="MDX6" s="26"/>
      <c r="MDY6" s="26"/>
      <c r="MDZ6" s="26"/>
      <c r="MEA6" s="26"/>
      <c r="MEB6" s="26"/>
      <c r="MEC6" s="26"/>
      <c r="MED6" s="26"/>
      <c r="MEE6" s="26"/>
      <c r="MEF6" s="26"/>
      <c r="MEG6" s="26"/>
      <c r="MEH6" s="26"/>
      <c r="MEI6" s="26"/>
      <c r="MEJ6" s="26"/>
      <c r="MEK6" s="26"/>
      <c r="MEL6" s="26"/>
      <c r="MEM6" s="26"/>
      <c r="MEN6" s="26"/>
      <c r="MEO6" s="26"/>
      <c r="MEP6" s="26"/>
      <c r="MEQ6" s="26"/>
      <c r="MER6" s="26"/>
      <c r="MES6" s="26"/>
      <c r="MET6" s="26"/>
      <c r="MEU6" s="26"/>
      <c r="MEV6" s="26"/>
      <c r="MEW6" s="26"/>
      <c r="MEX6" s="26"/>
      <c r="MEY6" s="26"/>
      <c r="MEZ6" s="26"/>
      <c r="MFA6" s="26"/>
      <c r="MFB6" s="26"/>
      <c r="MFC6" s="26"/>
      <c r="MFD6" s="26"/>
      <c r="MFE6" s="26"/>
      <c r="MFF6" s="26"/>
      <c r="MFG6" s="26"/>
      <c r="MFH6" s="26"/>
      <c r="MFI6" s="26"/>
      <c r="MFJ6" s="26"/>
      <c r="MFK6" s="26"/>
      <c r="MFL6" s="26"/>
      <c r="MFM6" s="26"/>
      <c r="MFN6" s="26"/>
      <c r="MFO6" s="26"/>
      <c r="MFP6" s="26"/>
      <c r="MFQ6" s="26"/>
      <c r="MFR6" s="26"/>
      <c r="MFS6" s="26"/>
      <c r="MFT6" s="26"/>
      <c r="MFU6" s="26"/>
      <c r="MFV6" s="26"/>
      <c r="MFW6" s="26"/>
      <c r="MFX6" s="26"/>
      <c r="MFY6" s="26"/>
      <c r="MFZ6" s="26"/>
      <c r="MGA6" s="26"/>
      <c r="MGB6" s="26"/>
      <c r="MGC6" s="26"/>
      <c r="MGD6" s="26"/>
      <c r="MGE6" s="26"/>
      <c r="MGF6" s="26"/>
      <c r="MGG6" s="26"/>
      <c r="MGH6" s="26"/>
      <c r="MGI6" s="26"/>
      <c r="MGJ6" s="26"/>
      <c r="MGK6" s="26"/>
      <c r="MGL6" s="26"/>
      <c r="MGM6" s="26"/>
      <c r="MGN6" s="26"/>
      <c r="MGO6" s="26"/>
      <c r="MGP6" s="26"/>
      <c r="MGQ6" s="26"/>
      <c r="MGR6" s="26"/>
      <c r="MGS6" s="26"/>
      <c r="MGT6" s="26"/>
      <c r="MGU6" s="26"/>
      <c r="MGV6" s="26"/>
      <c r="MGW6" s="26"/>
      <c r="MGX6" s="26"/>
      <c r="MGY6" s="26"/>
      <c r="MGZ6" s="26"/>
      <c r="MHA6" s="26"/>
      <c r="MHB6" s="26"/>
      <c r="MHC6" s="26"/>
      <c r="MHD6" s="26"/>
      <c r="MHE6" s="26"/>
      <c r="MHF6" s="26"/>
      <c r="MHG6" s="26"/>
      <c r="MHH6" s="26"/>
      <c r="MHI6" s="26"/>
      <c r="MHJ6" s="26"/>
      <c r="MHK6" s="26"/>
      <c r="MHL6" s="26"/>
      <c r="MHM6" s="26"/>
      <c r="MHN6" s="26"/>
      <c r="MHO6" s="26"/>
      <c r="MHP6" s="26"/>
      <c r="MHQ6" s="26"/>
      <c r="MHR6" s="26"/>
      <c r="MHS6" s="26"/>
      <c r="MHT6" s="26"/>
      <c r="MHU6" s="26"/>
      <c r="MHV6" s="26"/>
      <c r="MHW6" s="26"/>
      <c r="MHX6" s="26"/>
      <c r="MHY6" s="26"/>
      <c r="MHZ6" s="26"/>
      <c r="MIA6" s="26"/>
      <c r="MIB6" s="26"/>
      <c r="MIC6" s="26"/>
      <c r="MID6" s="26"/>
      <c r="MIE6" s="26"/>
      <c r="MIF6" s="26"/>
      <c r="MIG6" s="26"/>
      <c r="MIH6" s="26"/>
      <c r="MII6" s="26"/>
      <c r="MIJ6" s="26"/>
      <c r="MIK6" s="26"/>
      <c r="MIL6" s="26"/>
      <c r="MIM6" s="26"/>
      <c r="MIN6" s="26"/>
      <c r="MIO6" s="26"/>
      <c r="MIP6" s="26"/>
      <c r="MIQ6" s="26"/>
      <c r="MIR6" s="26"/>
      <c r="MIS6" s="26"/>
      <c r="MIT6" s="26"/>
      <c r="MIU6" s="26"/>
      <c r="MIV6" s="26"/>
      <c r="MIW6" s="26"/>
      <c r="MIX6" s="26"/>
      <c r="MIY6" s="26"/>
      <c r="MIZ6" s="26"/>
      <c r="MJA6" s="26"/>
      <c r="MJB6" s="26"/>
      <c r="MJC6" s="26"/>
      <c r="MJD6" s="26"/>
      <c r="MJE6" s="26"/>
      <c r="MJF6" s="26"/>
      <c r="MJG6" s="26"/>
      <c r="MJH6" s="26"/>
      <c r="MJI6" s="26"/>
      <c r="MJJ6" s="26"/>
      <c r="MJK6" s="26"/>
      <c r="MJL6" s="26"/>
      <c r="MJM6" s="26"/>
      <c r="MJN6" s="26"/>
      <c r="MJO6" s="26"/>
      <c r="MJP6" s="26"/>
      <c r="MJQ6" s="26"/>
      <c r="MJR6" s="26"/>
      <c r="MJS6" s="26"/>
      <c r="MJT6" s="26"/>
      <c r="MJU6" s="26"/>
      <c r="MJV6" s="26"/>
      <c r="MJW6" s="26"/>
      <c r="MJX6" s="26"/>
      <c r="MJY6" s="26"/>
      <c r="MJZ6" s="26"/>
      <c r="MKA6" s="26"/>
      <c r="MKB6" s="26"/>
      <c r="MKC6" s="26"/>
      <c r="MKD6" s="26"/>
      <c r="MKE6" s="26"/>
      <c r="MKF6" s="26"/>
      <c r="MKG6" s="26"/>
      <c r="MKH6" s="26"/>
      <c r="MKI6" s="26"/>
      <c r="MKJ6" s="26"/>
      <c r="MKK6" s="26"/>
      <c r="MKL6" s="26"/>
      <c r="MKM6" s="26"/>
      <c r="MKN6" s="26"/>
      <c r="MKO6" s="26"/>
      <c r="MKP6" s="26"/>
      <c r="MKQ6" s="26"/>
      <c r="MKR6" s="26"/>
      <c r="MKS6" s="26"/>
      <c r="MKT6" s="26"/>
      <c r="MKU6" s="26"/>
      <c r="MKV6" s="26"/>
      <c r="MKW6" s="26"/>
      <c r="MKX6" s="26"/>
      <c r="MKY6" s="26"/>
      <c r="MKZ6" s="26"/>
      <c r="MLA6" s="26"/>
      <c r="MLB6" s="26"/>
      <c r="MLC6" s="26"/>
      <c r="MLD6" s="26"/>
      <c r="MLE6" s="26"/>
      <c r="MLF6" s="26"/>
      <c r="MLG6" s="26"/>
      <c r="MLH6" s="26"/>
      <c r="MLI6" s="26"/>
      <c r="MLJ6" s="26"/>
      <c r="MLK6" s="26"/>
      <c r="MLL6" s="26"/>
      <c r="MLM6" s="26"/>
      <c r="MLN6" s="26"/>
      <c r="MLO6" s="26"/>
      <c r="MLP6" s="26"/>
      <c r="MLQ6" s="26"/>
      <c r="MLR6" s="26"/>
      <c r="MLS6" s="26"/>
      <c r="MLT6" s="26"/>
      <c r="MLU6" s="26"/>
      <c r="MLV6" s="26"/>
      <c r="MLW6" s="26"/>
      <c r="MLX6" s="26"/>
      <c r="MLY6" s="26"/>
      <c r="MLZ6" s="26"/>
      <c r="MMA6" s="26"/>
      <c r="MMB6" s="26"/>
      <c r="MMC6" s="26"/>
      <c r="MMD6" s="26"/>
      <c r="MME6" s="26"/>
      <c r="MMF6" s="26"/>
      <c r="MMG6" s="26"/>
      <c r="MMH6" s="26"/>
      <c r="MMI6" s="26"/>
      <c r="MMJ6" s="26"/>
      <c r="MMK6" s="26"/>
      <c r="MML6" s="26"/>
      <c r="MMM6" s="26"/>
      <c r="MMN6" s="26"/>
      <c r="MMO6" s="26"/>
      <c r="MMP6" s="26"/>
      <c r="MMQ6" s="26"/>
      <c r="MMR6" s="26"/>
      <c r="MMS6" s="26"/>
      <c r="MMT6" s="26"/>
      <c r="MMU6" s="26"/>
      <c r="MMV6" s="26"/>
      <c r="MMW6" s="26"/>
      <c r="MMX6" s="26"/>
      <c r="MMY6" s="26"/>
      <c r="MMZ6" s="26"/>
      <c r="MNA6" s="26"/>
      <c r="MNB6" s="26"/>
      <c r="MNC6" s="26"/>
      <c r="MND6" s="26"/>
      <c r="MNE6" s="26"/>
      <c r="MNF6" s="26"/>
      <c r="MNG6" s="26"/>
      <c r="MNH6" s="26"/>
      <c r="MNI6" s="26"/>
      <c r="MNJ6" s="26"/>
      <c r="MNK6" s="26"/>
      <c r="MNL6" s="26"/>
      <c r="MNM6" s="26"/>
      <c r="MNN6" s="26"/>
      <c r="MNO6" s="26"/>
      <c r="MNP6" s="26"/>
      <c r="MNQ6" s="26"/>
      <c r="MNR6" s="26"/>
      <c r="MNS6" s="26"/>
      <c r="MNT6" s="26"/>
      <c r="MNU6" s="26"/>
      <c r="MNV6" s="26"/>
      <c r="MNW6" s="26"/>
      <c r="MNX6" s="26"/>
      <c r="MNY6" s="26"/>
      <c r="MNZ6" s="26"/>
      <c r="MOA6" s="26"/>
      <c r="MOB6" s="26"/>
      <c r="MOC6" s="26"/>
      <c r="MOD6" s="26"/>
      <c r="MOE6" s="26"/>
      <c r="MOF6" s="26"/>
      <c r="MOG6" s="26"/>
      <c r="MOH6" s="26"/>
      <c r="MOI6" s="26"/>
      <c r="MOJ6" s="26"/>
      <c r="MOK6" s="26"/>
      <c r="MOL6" s="26"/>
      <c r="MOM6" s="26"/>
      <c r="MON6" s="26"/>
      <c r="MOO6" s="26"/>
      <c r="MOP6" s="26"/>
      <c r="MOQ6" s="26"/>
      <c r="MOR6" s="26"/>
      <c r="MOS6" s="26"/>
      <c r="MOT6" s="26"/>
      <c r="MOU6" s="26"/>
      <c r="MOV6" s="26"/>
      <c r="MOW6" s="26"/>
      <c r="MOX6" s="26"/>
      <c r="MOY6" s="26"/>
      <c r="MOZ6" s="26"/>
      <c r="MPA6" s="26"/>
      <c r="MPB6" s="26"/>
      <c r="MPC6" s="26"/>
      <c r="MPD6" s="26"/>
      <c r="MPE6" s="26"/>
      <c r="MPF6" s="26"/>
      <c r="MPG6" s="26"/>
      <c r="MPH6" s="26"/>
      <c r="MPI6" s="26"/>
      <c r="MPJ6" s="26"/>
      <c r="MPK6" s="26"/>
      <c r="MPL6" s="26"/>
      <c r="MPM6" s="26"/>
      <c r="MPN6" s="26"/>
      <c r="MPO6" s="26"/>
      <c r="MPP6" s="26"/>
      <c r="MPQ6" s="26"/>
      <c r="MPR6" s="26"/>
      <c r="MPS6" s="26"/>
      <c r="MPT6" s="26"/>
      <c r="MPU6" s="26"/>
      <c r="MPV6" s="26"/>
      <c r="MPW6" s="26"/>
      <c r="MPX6" s="26"/>
      <c r="MPY6" s="26"/>
      <c r="MPZ6" s="26"/>
      <c r="MQA6" s="26"/>
      <c r="MQB6" s="26"/>
      <c r="MQC6" s="26"/>
      <c r="MQD6" s="26"/>
      <c r="MQE6" s="26"/>
      <c r="MQF6" s="26"/>
      <c r="MQG6" s="26"/>
      <c r="MQH6" s="26"/>
      <c r="MQI6" s="26"/>
      <c r="MQJ6" s="26"/>
      <c r="MQK6" s="26"/>
      <c r="MQL6" s="26"/>
      <c r="MQM6" s="26"/>
      <c r="MQN6" s="26"/>
      <c r="MQO6" s="26"/>
      <c r="MQP6" s="26"/>
      <c r="MQQ6" s="26"/>
      <c r="MQR6" s="26"/>
      <c r="MQS6" s="26"/>
      <c r="MQT6" s="26"/>
      <c r="MQU6" s="26"/>
      <c r="MQV6" s="26"/>
      <c r="MQW6" s="26"/>
      <c r="MQX6" s="26"/>
      <c r="MQY6" s="26"/>
      <c r="MQZ6" s="26"/>
      <c r="MRA6" s="26"/>
      <c r="MRB6" s="26"/>
      <c r="MRC6" s="26"/>
      <c r="MRD6" s="26"/>
      <c r="MRE6" s="26"/>
      <c r="MRF6" s="26"/>
      <c r="MRG6" s="26"/>
      <c r="MRH6" s="26"/>
      <c r="MRI6" s="26"/>
      <c r="MRJ6" s="26"/>
      <c r="MRK6" s="26"/>
      <c r="MRL6" s="26"/>
      <c r="MRM6" s="26"/>
      <c r="MRN6" s="26"/>
      <c r="MRO6" s="26"/>
      <c r="MRP6" s="26"/>
      <c r="MRQ6" s="26"/>
      <c r="MRR6" s="26"/>
      <c r="MRS6" s="26"/>
      <c r="MRT6" s="26"/>
      <c r="MRU6" s="26"/>
      <c r="MRV6" s="26"/>
      <c r="MRW6" s="26"/>
      <c r="MRX6" s="26"/>
      <c r="MRY6" s="26"/>
      <c r="MRZ6" s="26"/>
      <c r="MSA6" s="26"/>
      <c r="MSB6" s="26"/>
      <c r="MSC6" s="26"/>
      <c r="MSD6" s="26"/>
      <c r="MSE6" s="26"/>
      <c r="MSF6" s="26"/>
      <c r="MSG6" s="26"/>
      <c r="MSH6" s="26"/>
      <c r="MSI6" s="26"/>
      <c r="MSJ6" s="26"/>
      <c r="MSK6" s="26"/>
      <c r="MSL6" s="26"/>
      <c r="MSM6" s="26"/>
      <c r="MSN6" s="26"/>
      <c r="MSO6" s="26"/>
      <c r="MSP6" s="26"/>
      <c r="MSQ6" s="26"/>
      <c r="MSR6" s="26"/>
      <c r="MSS6" s="26"/>
      <c r="MST6" s="26"/>
      <c r="MSU6" s="26"/>
      <c r="MSV6" s="26"/>
      <c r="MSW6" s="26"/>
      <c r="MSX6" s="26"/>
      <c r="MSY6" s="26"/>
      <c r="MSZ6" s="26"/>
      <c r="MTA6" s="26"/>
      <c r="MTB6" s="26"/>
      <c r="MTC6" s="26"/>
      <c r="MTD6" s="26"/>
      <c r="MTE6" s="26"/>
      <c r="MTF6" s="26"/>
      <c r="MTG6" s="26"/>
      <c r="MTH6" s="26"/>
      <c r="MTI6" s="26"/>
      <c r="MTJ6" s="26"/>
      <c r="MTK6" s="26"/>
      <c r="MTL6" s="26"/>
      <c r="MTM6" s="26"/>
      <c r="MTN6" s="26"/>
      <c r="MTO6" s="26"/>
      <c r="MTP6" s="26"/>
      <c r="MTQ6" s="26"/>
      <c r="MTR6" s="26"/>
      <c r="MTS6" s="26"/>
      <c r="MTT6" s="26"/>
      <c r="MTU6" s="26"/>
      <c r="MTV6" s="26"/>
      <c r="MTW6" s="26"/>
      <c r="MTX6" s="26"/>
      <c r="MTY6" s="26"/>
      <c r="MTZ6" s="26"/>
      <c r="MUA6" s="26"/>
      <c r="MUB6" s="26"/>
      <c r="MUC6" s="26"/>
      <c r="MUD6" s="26"/>
      <c r="MUE6" s="26"/>
      <c r="MUF6" s="26"/>
      <c r="MUG6" s="26"/>
      <c r="MUH6" s="26"/>
      <c r="MUI6" s="26"/>
      <c r="MUJ6" s="26"/>
      <c r="MUK6" s="26"/>
      <c r="MUL6" s="26"/>
      <c r="MUM6" s="26"/>
      <c r="MUN6" s="26"/>
      <c r="MUO6" s="26"/>
      <c r="MUP6" s="26"/>
      <c r="MUQ6" s="26"/>
      <c r="MUR6" s="26"/>
      <c r="MUS6" s="26"/>
      <c r="MUT6" s="26"/>
      <c r="MUU6" s="26"/>
      <c r="MUV6" s="26"/>
      <c r="MUW6" s="26"/>
      <c r="MUX6" s="26"/>
      <c r="MUY6" s="26"/>
      <c r="MUZ6" s="26"/>
      <c r="MVA6" s="26"/>
      <c r="MVB6" s="26"/>
      <c r="MVC6" s="26"/>
      <c r="MVD6" s="26"/>
      <c r="MVE6" s="26"/>
      <c r="MVF6" s="26"/>
      <c r="MVG6" s="26"/>
      <c r="MVH6" s="26"/>
      <c r="MVI6" s="26"/>
      <c r="MVJ6" s="26"/>
      <c r="MVK6" s="26"/>
      <c r="MVL6" s="26"/>
      <c r="MVM6" s="26"/>
      <c r="MVN6" s="26"/>
      <c r="MVO6" s="26"/>
      <c r="MVP6" s="26"/>
      <c r="MVQ6" s="26"/>
      <c r="MVR6" s="26"/>
      <c r="MVS6" s="26"/>
      <c r="MVT6" s="26"/>
      <c r="MVU6" s="26"/>
      <c r="MVV6" s="26"/>
      <c r="MVW6" s="26"/>
      <c r="MVX6" s="26"/>
      <c r="MVY6" s="26"/>
      <c r="MVZ6" s="26"/>
      <c r="MWA6" s="26"/>
      <c r="MWB6" s="26"/>
      <c r="MWC6" s="26"/>
      <c r="MWD6" s="26"/>
      <c r="MWE6" s="26"/>
      <c r="MWF6" s="26"/>
      <c r="MWG6" s="26"/>
      <c r="MWH6" s="26"/>
      <c r="MWI6" s="26"/>
      <c r="MWJ6" s="26"/>
      <c r="MWK6" s="26"/>
      <c r="MWL6" s="26"/>
      <c r="MWM6" s="26"/>
      <c r="MWN6" s="26"/>
      <c r="MWO6" s="26"/>
      <c r="MWP6" s="26"/>
      <c r="MWQ6" s="26"/>
      <c r="MWR6" s="26"/>
      <c r="MWS6" s="26"/>
      <c r="MWT6" s="26"/>
      <c r="MWU6" s="26"/>
      <c r="MWV6" s="26"/>
      <c r="MWW6" s="26"/>
      <c r="MWX6" s="26"/>
      <c r="MWY6" s="26"/>
      <c r="MWZ6" s="26"/>
      <c r="MXA6" s="26"/>
      <c r="MXB6" s="26"/>
      <c r="MXC6" s="26"/>
      <c r="MXD6" s="26"/>
      <c r="MXE6" s="26"/>
      <c r="MXF6" s="26"/>
      <c r="MXG6" s="26"/>
      <c r="MXH6" s="26"/>
      <c r="MXI6" s="26"/>
      <c r="MXJ6" s="26"/>
      <c r="MXK6" s="26"/>
      <c r="MXL6" s="26"/>
      <c r="MXM6" s="26"/>
      <c r="MXN6" s="26"/>
      <c r="MXO6" s="26"/>
      <c r="MXP6" s="26"/>
      <c r="MXQ6" s="26"/>
      <c r="MXR6" s="26"/>
      <c r="MXS6" s="26"/>
      <c r="MXT6" s="26"/>
      <c r="MXU6" s="26"/>
      <c r="MXV6" s="26"/>
      <c r="MXW6" s="26"/>
      <c r="MXX6" s="26"/>
      <c r="MXY6" s="26"/>
      <c r="MXZ6" s="26"/>
      <c r="MYA6" s="26"/>
      <c r="MYB6" s="26"/>
      <c r="MYC6" s="26"/>
      <c r="MYD6" s="26"/>
      <c r="MYE6" s="26"/>
      <c r="MYF6" s="26"/>
      <c r="MYG6" s="26"/>
      <c r="MYH6" s="26"/>
      <c r="MYI6" s="26"/>
      <c r="MYJ6" s="26"/>
      <c r="MYK6" s="26"/>
      <c r="MYL6" s="26"/>
      <c r="MYM6" s="26"/>
      <c r="MYN6" s="26"/>
      <c r="MYO6" s="26"/>
      <c r="MYP6" s="26"/>
      <c r="MYQ6" s="26"/>
      <c r="MYR6" s="26"/>
      <c r="MYS6" s="26"/>
      <c r="MYT6" s="26"/>
      <c r="MYU6" s="26"/>
      <c r="MYV6" s="26"/>
      <c r="MYW6" s="26"/>
      <c r="MYX6" s="26"/>
      <c r="MYY6" s="26"/>
      <c r="MYZ6" s="26"/>
      <c r="MZA6" s="26"/>
      <c r="MZB6" s="26"/>
      <c r="MZC6" s="26"/>
      <c r="MZD6" s="26"/>
      <c r="MZE6" s="26"/>
      <c r="MZF6" s="26"/>
      <c r="MZG6" s="26"/>
      <c r="MZH6" s="26"/>
      <c r="MZI6" s="26"/>
      <c r="MZJ6" s="26"/>
      <c r="MZK6" s="26"/>
      <c r="MZL6" s="26"/>
      <c r="MZM6" s="26"/>
      <c r="MZN6" s="26"/>
      <c r="MZO6" s="26"/>
      <c r="MZP6" s="26"/>
      <c r="MZQ6" s="26"/>
      <c r="MZR6" s="26"/>
      <c r="MZS6" s="26"/>
      <c r="MZT6" s="26"/>
      <c r="MZU6" s="26"/>
      <c r="MZV6" s="26"/>
      <c r="MZW6" s="26"/>
      <c r="MZX6" s="26"/>
      <c r="MZY6" s="26"/>
      <c r="MZZ6" s="26"/>
      <c r="NAA6" s="26"/>
      <c r="NAB6" s="26"/>
      <c r="NAC6" s="26"/>
      <c r="NAD6" s="26"/>
      <c r="NAE6" s="26"/>
      <c r="NAF6" s="26"/>
      <c r="NAG6" s="26"/>
      <c r="NAH6" s="26"/>
      <c r="NAI6" s="26"/>
      <c r="NAJ6" s="26"/>
      <c r="NAK6" s="26"/>
      <c r="NAL6" s="26"/>
      <c r="NAM6" s="26"/>
      <c r="NAN6" s="26"/>
      <c r="NAO6" s="26"/>
      <c r="NAP6" s="26"/>
      <c r="NAQ6" s="26"/>
      <c r="NAR6" s="26"/>
      <c r="NAS6" s="26"/>
      <c r="NAT6" s="26"/>
      <c r="NAU6" s="26"/>
      <c r="NAV6" s="26"/>
      <c r="NAW6" s="26"/>
      <c r="NAX6" s="26"/>
      <c r="NAY6" s="26"/>
      <c r="NAZ6" s="26"/>
      <c r="NBA6" s="26"/>
      <c r="NBB6" s="26"/>
      <c r="NBC6" s="26"/>
      <c r="NBD6" s="26"/>
      <c r="NBE6" s="26"/>
      <c r="NBF6" s="26"/>
      <c r="NBG6" s="26"/>
      <c r="NBH6" s="26"/>
      <c r="NBI6" s="26"/>
      <c r="NBJ6" s="26"/>
      <c r="NBK6" s="26"/>
      <c r="NBL6" s="26"/>
      <c r="NBM6" s="26"/>
      <c r="NBN6" s="26"/>
      <c r="NBO6" s="26"/>
      <c r="NBP6" s="26"/>
      <c r="NBQ6" s="26"/>
      <c r="NBR6" s="26"/>
      <c r="NBS6" s="26"/>
      <c r="NBT6" s="26"/>
      <c r="NBU6" s="26"/>
      <c r="NBV6" s="26"/>
      <c r="NBW6" s="26"/>
      <c r="NBX6" s="26"/>
      <c r="NBY6" s="26"/>
      <c r="NBZ6" s="26"/>
      <c r="NCA6" s="26"/>
      <c r="NCB6" s="26"/>
      <c r="NCC6" s="26"/>
      <c r="NCD6" s="26"/>
      <c r="NCE6" s="26"/>
      <c r="NCF6" s="26"/>
      <c r="NCG6" s="26"/>
      <c r="NCH6" s="26"/>
      <c r="NCI6" s="26"/>
      <c r="NCJ6" s="26"/>
      <c r="NCK6" s="26"/>
      <c r="NCL6" s="26"/>
      <c r="NCM6" s="26"/>
      <c r="NCN6" s="26"/>
      <c r="NCO6" s="26"/>
      <c r="NCP6" s="26"/>
      <c r="NCQ6" s="26"/>
      <c r="NCR6" s="26"/>
      <c r="NCS6" s="26"/>
      <c r="NCT6" s="26"/>
      <c r="NCU6" s="26"/>
      <c r="NCV6" s="26"/>
      <c r="NCW6" s="26"/>
      <c r="NCX6" s="26"/>
      <c r="NCY6" s="26"/>
      <c r="NCZ6" s="26"/>
      <c r="NDA6" s="26"/>
      <c r="NDB6" s="26"/>
      <c r="NDC6" s="26"/>
      <c r="NDD6" s="26"/>
      <c r="NDE6" s="26"/>
      <c r="NDF6" s="26"/>
      <c r="NDG6" s="26"/>
      <c r="NDH6" s="26"/>
      <c r="NDI6" s="26"/>
      <c r="NDJ6" s="26"/>
      <c r="NDK6" s="26"/>
      <c r="NDL6" s="26"/>
      <c r="NDM6" s="26"/>
      <c r="NDN6" s="26"/>
      <c r="NDO6" s="26"/>
      <c r="NDP6" s="26"/>
      <c r="NDQ6" s="26"/>
      <c r="NDR6" s="26"/>
      <c r="NDS6" s="26"/>
      <c r="NDT6" s="26"/>
      <c r="NDU6" s="26"/>
      <c r="NDV6" s="26"/>
      <c r="NDW6" s="26"/>
      <c r="NDX6" s="26"/>
      <c r="NDY6" s="26"/>
      <c r="NDZ6" s="26"/>
      <c r="NEA6" s="26"/>
      <c r="NEB6" s="26"/>
      <c r="NEC6" s="26"/>
      <c r="NED6" s="26"/>
      <c r="NEE6" s="26"/>
      <c r="NEF6" s="26"/>
      <c r="NEG6" s="26"/>
      <c r="NEH6" s="26"/>
      <c r="NEI6" s="26"/>
      <c r="NEJ6" s="26"/>
      <c r="NEK6" s="26"/>
      <c r="NEL6" s="26"/>
      <c r="NEM6" s="26"/>
      <c r="NEN6" s="26"/>
      <c r="NEO6" s="26"/>
      <c r="NEP6" s="26"/>
      <c r="NEQ6" s="26"/>
      <c r="NER6" s="26"/>
      <c r="NES6" s="26"/>
      <c r="NET6" s="26"/>
      <c r="NEU6" s="26"/>
      <c r="NEV6" s="26"/>
      <c r="NEW6" s="26"/>
      <c r="NEX6" s="26"/>
      <c r="NEY6" s="26"/>
      <c r="NEZ6" s="26"/>
      <c r="NFA6" s="26"/>
      <c r="NFB6" s="26"/>
      <c r="NFC6" s="26"/>
      <c r="NFD6" s="26"/>
      <c r="NFE6" s="26"/>
      <c r="NFF6" s="26"/>
      <c r="NFG6" s="26"/>
      <c r="NFH6" s="26"/>
      <c r="NFI6" s="26"/>
      <c r="NFJ6" s="26"/>
      <c r="NFK6" s="26"/>
      <c r="NFL6" s="26"/>
      <c r="NFM6" s="26"/>
      <c r="NFN6" s="26"/>
      <c r="NFO6" s="26"/>
      <c r="NFP6" s="26"/>
      <c r="NFQ6" s="26"/>
      <c r="NFR6" s="26"/>
      <c r="NFS6" s="26"/>
      <c r="NFT6" s="26"/>
      <c r="NFU6" s="26"/>
      <c r="NFV6" s="26"/>
      <c r="NFW6" s="26"/>
      <c r="NFX6" s="26"/>
      <c r="NFY6" s="26"/>
      <c r="NFZ6" s="26"/>
      <c r="NGA6" s="26"/>
      <c r="NGB6" s="26"/>
      <c r="NGC6" s="26"/>
      <c r="NGD6" s="26"/>
      <c r="NGE6" s="26"/>
      <c r="NGF6" s="26"/>
      <c r="NGG6" s="26"/>
      <c r="NGH6" s="26"/>
      <c r="NGI6" s="26"/>
      <c r="NGJ6" s="26"/>
      <c r="NGK6" s="26"/>
      <c r="NGL6" s="26"/>
      <c r="NGM6" s="26"/>
      <c r="NGN6" s="26"/>
      <c r="NGO6" s="26"/>
      <c r="NGP6" s="26"/>
      <c r="NGQ6" s="26"/>
      <c r="NGR6" s="26"/>
      <c r="NGS6" s="26"/>
      <c r="NGT6" s="26"/>
      <c r="NGU6" s="26"/>
      <c r="NGV6" s="26"/>
      <c r="NGW6" s="26"/>
      <c r="NGX6" s="26"/>
      <c r="NGY6" s="26"/>
      <c r="NGZ6" s="26"/>
      <c r="NHA6" s="26"/>
      <c r="NHB6" s="26"/>
      <c r="NHC6" s="26"/>
      <c r="NHD6" s="26"/>
      <c r="NHE6" s="26"/>
      <c r="NHF6" s="26"/>
      <c r="NHG6" s="26"/>
      <c r="NHH6" s="26"/>
      <c r="NHI6" s="26"/>
      <c r="NHJ6" s="26"/>
      <c r="NHK6" s="26"/>
      <c r="NHL6" s="26"/>
      <c r="NHM6" s="26"/>
      <c r="NHN6" s="26"/>
      <c r="NHO6" s="26"/>
      <c r="NHP6" s="26"/>
      <c r="NHQ6" s="26"/>
      <c r="NHR6" s="26"/>
      <c r="NHS6" s="26"/>
      <c r="NHT6" s="26"/>
      <c r="NHU6" s="26"/>
      <c r="NHV6" s="26"/>
      <c r="NHW6" s="26"/>
      <c r="NHX6" s="26"/>
      <c r="NHY6" s="26"/>
      <c r="NHZ6" s="26"/>
      <c r="NIA6" s="26"/>
      <c r="NIB6" s="26"/>
      <c r="NIC6" s="26"/>
      <c r="NID6" s="26"/>
      <c r="NIE6" s="26"/>
      <c r="NIF6" s="26"/>
      <c r="NIG6" s="26"/>
      <c r="NIH6" s="26"/>
      <c r="NII6" s="26"/>
      <c r="NIJ6" s="26"/>
      <c r="NIK6" s="26"/>
      <c r="NIL6" s="26"/>
      <c r="NIM6" s="26"/>
      <c r="NIN6" s="26"/>
      <c r="NIO6" s="26"/>
      <c r="NIP6" s="26"/>
      <c r="NIQ6" s="26"/>
      <c r="NIR6" s="26"/>
      <c r="NIS6" s="26"/>
      <c r="NIT6" s="26"/>
      <c r="NIU6" s="26"/>
      <c r="NIV6" s="26"/>
      <c r="NIW6" s="26"/>
      <c r="NIX6" s="26"/>
      <c r="NIY6" s="26"/>
      <c r="NIZ6" s="26"/>
      <c r="NJA6" s="26"/>
      <c r="NJB6" s="26"/>
      <c r="NJC6" s="26"/>
      <c r="NJD6" s="26"/>
      <c r="NJE6" s="26"/>
      <c r="NJF6" s="26"/>
      <c r="NJG6" s="26"/>
      <c r="NJH6" s="26"/>
      <c r="NJI6" s="26"/>
      <c r="NJJ6" s="26"/>
      <c r="NJK6" s="26"/>
      <c r="NJL6" s="26"/>
      <c r="NJM6" s="26"/>
      <c r="NJN6" s="26"/>
      <c r="NJO6" s="26"/>
      <c r="NJP6" s="26"/>
      <c r="NJQ6" s="26"/>
      <c r="NJR6" s="26"/>
      <c r="NJS6" s="26"/>
      <c r="NJT6" s="26"/>
      <c r="NJU6" s="26"/>
      <c r="NJV6" s="26"/>
      <c r="NJW6" s="26"/>
      <c r="NJX6" s="26"/>
      <c r="NJY6" s="26"/>
      <c r="NJZ6" s="26"/>
      <c r="NKA6" s="26"/>
      <c r="NKB6" s="26"/>
      <c r="NKC6" s="26"/>
      <c r="NKD6" s="26"/>
      <c r="NKE6" s="26"/>
      <c r="NKF6" s="26"/>
      <c r="NKG6" s="26"/>
      <c r="NKH6" s="26"/>
      <c r="NKI6" s="26"/>
      <c r="NKJ6" s="26"/>
      <c r="NKK6" s="26"/>
      <c r="NKL6" s="26"/>
      <c r="NKM6" s="26"/>
      <c r="NKN6" s="26"/>
      <c r="NKO6" s="26"/>
      <c r="NKP6" s="26"/>
      <c r="NKQ6" s="26"/>
      <c r="NKR6" s="26"/>
      <c r="NKS6" s="26"/>
      <c r="NKT6" s="26"/>
      <c r="NKU6" s="26"/>
      <c r="NKV6" s="26"/>
      <c r="NKW6" s="26"/>
      <c r="NKX6" s="26"/>
      <c r="NKY6" s="26"/>
      <c r="NKZ6" s="26"/>
      <c r="NLA6" s="26"/>
      <c r="NLB6" s="26"/>
      <c r="NLC6" s="26"/>
      <c r="NLD6" s="26"/>
      <c r="NLE6" s="26"/>
      <c r="NLF6" s="26"/>
      <c r="NLG6" s="26"/>
      <c r="NLH6" s="26"/>
      <c r="NLI6" s="26"/>
      <c r="NLJ6" s="26"/>
      <c r="NLK6" s="26"/>
      <c r="NLL6" s="26"/>
      <c r="NLM6" s="26"/>
      <c r="NLN6" s="26"/>
      <c r="NLO6" s="26"/>
      <c r="NLP6" s="26"/>
      <c r="NLQ6" s="26"/>
      <c r="NLR6" s="26"/>
      <c r="NLS6" s="26"/>
      <c r="NLT6" s="26"/>
      <c r="NLU6" s="26"/>
      <c r="NLV6" s="26"/>
      <c r="NLW6" s="26"/>
      <c r="NLX6" s="26"/>
      <c r="NLY6" s="26"/>
      <c r="NLZ6" s="26"/>
      <c r="NMA6" s="26"/>
      <c r="NMB6" s="26"/>
      <c r="NMC6" s="26"/>
      <c r="NMD6" s="26"/>
      <c r="NME6" s="26"/>
      <c r="NMF6" s="26"/>
      <c r="NMG6" s="26"/>
      <c r="NMH6" s="26"/>
      <c r="NMI6" s="26"/>
      <c r="NMJ6" s="26"/>
      <c r="NMK6" s="26"/>
      <c r="NML6" s="26"/>
      <c r="NMM6" s="26"/>
      <c r="NMN6" s="26"/>
      <c r="NMO6" s="26"/>
      <c r="NMP6" s="26"/>
      <c r="NMQ6" s="26"/>
      <c r="NMR6" s="26"/>
      <c r="NMS6" s="26"/>
      <c r="NMT6" s="26"/>
      <c r="NMU6" s="26"/>
      <c r="NMV6" s="26"/>
      <c r="NMW6" s="26"/>
      <c r="NMX6" s="26"/>
      <c r="NMY6" s="26"/>
      <c r="NMZ6" s="26"/>
      <c r="NNA6" s="26"/>
      <c r="NNB6" s="26"/>
      <c r="NNC6" s="26"/>
      <c r="NND6" s="26"/>
      <c r="NNE6" s="26"/>
      <c r="NNF6" s="26"/>
      <c r="NNG6" s="26"/>
      <c r="NNH6" s="26"/>
      <c r="NNI6" s="26"/>
      <c r="NNJ6" s="26"/>
      <c r="NNK6" s="26"/>
      <c r="NNL6" s="26"/>
      <c r="NNM6" s="26"/>
      <c r="NNN6" s="26"/>
      <c r="NNO6" s="26"/>
      <c r="NNP6" s="26"/>
      <c r="NNQ6" s="26"/>
      <c r="NNR6" s="26"/>
      <c r="NNS6" s="26"/>
      <c r="NNT6" s="26"/>
      <c r="NNU6" s="26"/>
      <c r="NNV6" s="26"/>
      <c r="NNW6" s="26"/>
      <c r="NNX6" s="26"/>
      <c r="NNY6" s="26"/>
      <c r="NNZ6" s="26"/>
      <c r="NOA6" s="26"/>
      <c r="NOB6" s="26"/>
      <c r="NOC6" s="26"/>
      <c r="NOD6" s="26"/>
      <c r="NOE6" s="26"/>
      <c r="NOF6" s="26"/>
      <c r="NOG6" s="26"/>
      <c r="NOH6" s="26"/>
      <c r="NOI6" s="26"/>
      <c r="NOJ6" s="26"/>
      <c r="NOK6" s="26"/>
      <c r="NOL6" s="26"/>
      <c r="NOM6" s="26"/>
      <c r="NON6" s="26"/>
      <c r="NOO6" s="26"/>
      <c r="NOP6" s="26"/>
      <c r="NOQ6" s="26"/>
      <c r="NOR6" s="26"/>
      <c r="NOS6" s="26"/>
      <c r="NOT6" s="26"/>
      <c r="NOU6" s="26"/>
      <c r="NOV6" s="26"/>
      <c r="NOW6" s="26"/>
      <c r="NOX6" s="26"/>
      <c r="NOY6" s="26"/>
      <c r="NOZ6" s="26"/>
      <c r="NPA6" s="26"/>
      <c r="NPB6" s="26"/>
      <c r="NPC6" s="26"/>
      <c r="NPD6" s="26"/>
      <c r="NPE6" s="26"/>
      <c r="NPF6" s="26"/>
      <c r="NPG6" s="26"/>
      <c r="NPH6" s="26"/>
      <c r="NPI6" s="26"/>
      <c r="NPJ6" s="26"/>
      <c r="NPK6" s="26"/>
      <c r="NPL6" s="26"/>
      <c r="NPM6" s="26"/>
      <c r="NPN6" s="26"/>
      <c r="NPO6" s="26"/>
      <c r="NPP6" s="26"/>
      <c r="NPQ6" s="26"/>
      <c r="NPR6" s="26"/>
      <c r="NPS6" s="26"/>
      <c r="NPT6" s="26"/>
      <c r="NPU6" s="26"/>
      <c r="NPV6" s="26"/>
      <c r="NPW6" s="26"/>
      <c r="NPX6" s="26"/>
      <c r="NPY6" s="26"/>
      <c r="NPZ6" s="26"/>
      <c r="NQA6" s="26"/>
      <c r="NQB6" s="26"/>
      <c r="NQC6" s="26"/>
      <c r="NQD6" s="26"/>
      <c r="NQE6" s="26"/>
      <c r="NQF6" s="26"/>
      <c r="NQG6" s="26"/>
      <c r="NQH6" s="26"/>
      <c r="NQI6" s="26"/>
      <c r="NQJ6" s="26"/>
      <c r="NQK6" s="26"/>
      <c r="NQL6" s="26"/>
      <c r="NQM6" s="26"/>
      <c r="NQN6" s="26"/>
      <c r="NQO6" s="26"/>
      <c r="NQP6" s="26"/>
      <c r="NQQ6" s="26"/>
      <c r="NQR6" s="26"/>
      <c r="NQS6" s="26"/>
      <c r="NQT6" s="26"/>
      <c r="NQU6" s="26"/>
      <c r="NQV6" s="26"/>
      <c r="NQW6" s="26"/>
      <c r="NQX6" s="26"/>
      <c r="NQY6" s="26"/>
      <c r="NQZ6" s="26"/>
      <c r="NRA6" s="26"/>
      <c r="NRB6" s="26"/>
      <c r="NRC6" s="26"/>
      <c r="NRD6" s="26"/>
      <c r="NRE6" s="26"/>
      <c r="NRF6" s="26"/>
      <c r="NRG6" s="26"/>
      <c r="NRH6" s="26"/>
      <c r="NRI6" s="26"/>
      <c r="NRJ6" s="26"/>
      <c r="NRK6" s="26"/>
      <c r="NRL6" s="26"/>
      <c r="NRM6" s="26"/>
      <c r="NRN6" s="26"/>
      <c r="NRO6" s="26"/>
      <c r="NRP6" s="26"/>
      <c r="NRQ6" s="26"/>
      <c r="NRR6" s="26"/>
      <c r="NRS6" s="26"/>
      <c r="NRT6" s="26"/>
      <c r="NRU6" s="26"/>
      <c r="NRV6" s="26"/>
      <c r="NRW6" s="26"/>
      <c r="NRX6" s="26"/>
      <c r="NRY6" s="26"/>
      <c r="NRZ6" s="26"/>
      <c r="NSA6" s="26"/>
      <c r="NSB6" s="26"/>
      <c r="NSC6" s="26"/>
      <c r="NSD6" s="26"/>
      <c r="NSE6" s="26"/>
      <c r="NSF6" s="26"/>
      <c r="NSG6" s="26"/>
      <c r="NSH6" s="26"/>
      <c r="NSI6" s="26"/>
      <c r="NSJ6" s="26"/>
      <c r="NSK6" s="26"/>
      <c r="NSL6" s="26"/>
      <c r="NSM6" s="26"/>
      <c r="NSN6" s="26"/>
      <c r="NSO6" s="26"/>
      <c r="NSP6" s="26"/>
      <c r="NSQ6" s="26"/>
      <c r="NSR6" s="26"/>
      <c r="NSS6" s="26"/>
      <c r="NST6" s="26"/>
      <c r="NSU6" s="26"/>
      <c r="NSV6" s="26"/>
      <c r="NSW6" s="26"/>
      <c r="NSX6" s="26"/>
      <c r="NSY6" s="26"/>
      <c r="NSZ6" s="26"/>
      <c r="NTA6" s="26"/>
      <c r="NTB6" s="26"/>
      <c r="NTC6" s="26"/>
      <c r="NTD6" s="26"/>
      <c r="NTE6" s="26"/>
      <c r="NTF6" s="26"/>
      <c r="NTG6" s="26"/>
      <c r="NTH6" s="26"/>
      <c r="NTI6" s="26"/>
      <c r="NTJ6" s="26"/>
      <c r="NTK6" s="26"/>
      <c r="NTL6" s="26"/>
      <c r="NTM6" s="26"/>
      <c r="NTN6" s="26"/>
      <c r="NTO6" s="26"/>
      <c r="NTP6" s="26"/>
      <c r="NTQ6" s="26"/>
      <c r="NTR6" s="26"/>
      <c r="NTS6" s="26"/>
      <c r="NTT6" s="26"/>
      <c r="NTU6" s="26"/>
      <c r="NTV6" s="26"/>
      <c r="NTW6" s="26"/>
      <c r="NTX6" s="26"/>
      <c r="NTY6" s="26"/>
      <c r="NTZ6" s="26"/>
      <c r="NUA6" s="26"/>
      <c r="NUB6" s="26"/>
      <c r="NUC6" s="26"/>
      <c r="NUD6" s="26"/>
      <c r="NUE6" s="26"/>
      <c r="NUF6" s="26"/>
      <c r="NUG6" s="26"/>
      <c r="NUH6" s="26"/>
      <c r="NUI6" s="26"/>
      <c r="NUJ6" s="26"/>
      <c r="NUK6" s="26"/>
      <c r="NUL6" s="26"/>
      <c r="NUM6" s="26"/>
      <c r="NUN6" s="26"/>
      <c r="NUO6" s="26"/>
      <c r="NUP6" s="26"/>
      <c r="NUQ6" s="26"/>
      <c r="NUR6" s="26"/>
      <c r="NUS6" s="26"/>
      <c r="NUT6" s="26"/>
      <c r="NUU6" s="26"/>
      <c r="NUV6" s="26"/>
      <c r="NUW6" s="26"/>
      <c r="NUX6" s="26"/>
      <c r="NUY6" s="26"/>
      <c r="NUZ6" s="26"/>
      <c r="NVA6" s="26"/>
      <c r="NVB6" s="26"/>
      <c r="NVC6" s="26"/>
      <c r="NVD6" s="26"/>
      <c r="NVE6" s="26"/>
      <c r="NVF6" s="26"/>
      <c r="NVG6" s="26"/>
      <c r="NVH6" s="26"/>
      <c r="NVI6" s="26"/>
      <c r="NVJ6" s="26"/>
      <c r="NVK6" s="26"/>
      <c r="NVL6" s="26"/>
      <c r="NVM6" s="26"/>
      <c r="NVN6" s="26"/>
      <c r="NVO6" s="26"/>
      <c r="NVP6" s="26"/>
      <c r="NVQ6" s="26"/>
      <c r="NVR6" s="26"/>
      <c r="NVS6" s="26"/>
      <c r="NVT6" s="26"/>
      <c r="NVU6" s="26"/>
      <c r="NVV6" s="26"/>
      <c r="NVW6" s="26"/>
      <c r="NVX6" s="26"/>
      <c r="NVY6" s="26"/>
      <c r="NVZ6" s="26"/>
      <c r="NWA6" s="26"/>
      <c r="NWB6" s="26"/>
      <c r="NWC6" s="26"/>
      <c r="NWD6" s="26"/>
      <c r="NWE6" s="26"/>
      <c r="NWF6" s="26"/>
      <c r="NWG6" s="26"/>
      <c r="NWH6" s="26"/>
      <c r="NWI6" s="26"/>
      <c r="NWJ6" s="26"/>
      <c r="NWK6" s="26"/>
      <c r="NWL6" s="26"/>
      <c r="NWM6" s="26"/>
      <c r="NWN6" s="26"/>
      <c r="NWO6" s="26"/>
      <c r="NWP6" s="26"/>
      <c r="NWQ6" s="26"/>
      <c r="NWR6" s="26"/>
      <c r="NWS6" s="26"/>
      <c r="NWT6" s="26"/>
      <c r="NWU6" s="26"/>
      <c r="NWV6" s="26"/>
      <c r="NWW6" s="26"/>
      <c r="NWX6" s="26"/>
      <c r="NWY6" s="26"/>
      <c r="NWZ6" s="26"/>
      <c r="NXA6" s="26"/>
      <c r="NXB6" s="26"/>
      <c r="NXC6" s="26"/>
      <c r="NXD6" s="26"/>
      <c r="NXE6" s="26"/>
      <c r="NXF6" s="26"/>
      <c r="NXG6" s="26"/>
      <c r="NXH6" s="26"/>
      <c r="NXI6" s="26"/>
      <c r="NXJ6" s="26"/>
      <c r="NXK6" s="26"/>
      <c r="NXL6" s="26"/>
      <c r="NXM6" s="26"/>
      <c r="NXN6" s="26"/>
      <c r="NXO6" s="26"/>
      <c r="NXP6" s="26"/>
      <c r="NXQ6" s="26"/>
      <c r="NXR6" s="26"/>
      <c r="NXS6" s="26"/>
      <c r="NXT6" s="26"/>
      <c r="NXU6" s="26"/>
      <c r="NXV6" s="26"/>
      <c r="NXW6" s="26"/>
      <c r="NXX6" s="26"/>
      <c r="NXY6" s="26"/>
      <c r="NXZ6" s="26"/>
      <c r="NYA6" s="26"/>
      <c r="NYB6" s="26"/>
      <c r="NYC6" s="26"/>
      <c r="NYD6" s="26"/>
      <c r="NYE6" s="26"/>
      <c r="NYF6" s="26"/>
      <c r="NYG6" s="26"/>
      <c r="NYH6" s="26"/>
      <c r="NYI6" s="26"/>
      <c r="NYJ6" s="26"/>
      <c r="NYK6" s="26"/>
      <c r="NYL6" s="26"/>
      <c r="NYM6" s="26"/>
      <c r="NYN6" s="26"/>
      <c r="NYO6" s="26"/>
      <c r="NYP6" s="26"/>
      <c r="NYQ6" s="26"/>
      <c r="NYR6" s="26"/>
      <c r="NYS6" s="26"/>
      <c r="NYT6" s="26"/>
      <c r="NYU6" s="26"/>
      <c r="NYV6" s="26"/>
      <c r="NYW6" s="26"/>
      <c r="NYX6" s="26"/>
      <c r="NYY6" s="26"/>
      <c r="NYZ6" s="26"/>
      <c r="NZA6" s="26"/>
      <c r="NZB6" s="26"/>
      <c r="NZC6" s="26"/>
      <c r="NZD6" s="26"/>
      <c r="NZE6" s="26"/>
      <c r="NZF6" s="26"/>
      <c r="NZG6" s="26"/>
      <c r="NZH6" s="26"/>
      <c r="NZI6" s="26"/>
      <c r="NZJ6" s="26"/>
      <c r="NZK6" s="26"/>
      <c r="NZL6" s="26"/>
      <c r="NZM6" s="26"/>
      <c r="NZN6" s="26"/>
      <c r="NZO6" s="26"/>
      <c r="NZP6" s="26"/>
      <c r="NZQ6" s="26"/>
      <c r="NZR6" s="26"/>
      <c r="NZS6" s="26"/>
      <c r="NZT6" s="26"/>
      <c r="NZU6" s="26"/>
      <c r="NZV6" s="26"/>
      <c r="NZW6" s="26"/>
      <c r="NZX6" s="26"/>
      <c r="NZY6" s="26"/>
      <c r="NZZ6" s="26"/>
      <c r="OAA6" s="26"/>
      <c r="OAB6" s="26"/>
      <c r="OAC6" s="26"/>
      <c r="OAD6" s="26"/>
      <c r="OAE6" s="26"/>
      <c r="OAF6" s="26"/>
      <c r="OAG6" s="26"/>
      <c r="OAH6" s="26"/>
      <c r="OAI6" s="26"/>
      <c r="OAJ6" s="26"/>
      <c r="OAK6" s="26"/>
      <c r="OAL6" s="26"/>
      <c r="OAM6" s="26"/>
      <c r="OAN6" s="26"/>
      <c r="OAO6" s="26"/>
      <c r="OAP6" s="26"/>
      <c r="OAQ6" s="26"/>
      <c r="OAR6" s="26"/>
      <c r="OAS6" s="26"/>
      <c r="OAT6" s="26"/>
      <c r="OAU6" s="26"/>
      <c r="OAV6" s="26"/>
      <c r="OAW6" s="26"/>
      <c r="OAX6" s="26"/>
      <c r="OAY6" s="26"/>
      <c r="OAZ6" s="26"/>
      <c r="OBA6" s="26"/>
      <c r="OBB6" s="26"/>
      <c r="OBC6" s="26"/>
      <c r="OBD6" s="26"/>
      <c r="OBE6" s="26"/>
      <c r="OBF6" s="26"/>
      <c r="OBG6" s="26"/>
      <c r="OBH6" s="26"/>
      <c r="OBI6" s="26"/>
      <c r="OBJ6" s="26"/>
      <c r="OBK6" s="26"/>
      <c r="OBL6" s="26"/>
      <c r="OBM6" s="26"/>
      <c r="OBN6" s="26"/>
      <c r="OBO6" s="26"/>
      <c r="OBP6" s="26"/>
      <c r="OBQ6" s="26"/>
      <c r="OBR6" s="26"/>
      <c r="OBS6" s="26"/>
      <c r="OBT6" s="26"/>
      <c r="OBU6" s="26"/>
      <c r="OBV6" s="26"/>
      <c r="OBW6" s="26"/>
      <c r="OBX6" s="26"/>
      <c r="OBY6" s="26"/>
      <c r="OBZ6" s="26"/>
      <c r="OCA6" s="26"/>
      <c r="OCB6" s="26"/>
      <c r="OCC6" s="26"/>
      <c r="OCD6" s="26"/>
      <c r="OCE6" s="26"/>
      <c r="OCF6" s="26"/>
      <c r="OCG6" s="26"/>
      <c r="OCH6" s="26"/>
      <c r="OCI6" s="26"/>
      <c r="OCJ6" s="26"/>
      <c r="OCK6" s="26"/>
      <c r="OCL6" s="26"/>
      <c r="OCM6" s="26"/>
      <c r="OCN6" s="26"/>
      <c r="OCO6" s="26"/>
      <c r="OCP6" s="26"/>
      <c r="OCQ6" s="26"/>
      <c r="OCR6" s="26"/>
      <c r="OCS6" s="26"/>
      <c r="OCT6" s="26"/>
      <c r="OCU6" s="26"/>
      <c r="OCV6" s="26"/>
      <c r="OCW6" s="26"/>
      <c r="OCX6" s="26"/>
      <c r="OCY6" s="26"/>
      <c r="OCZ6" s="26"/>
      <c r="ODA6" s="26"/>
      <c r="ODB6" s="26"/>
      <c r="ODC6" s="26"/>
      <c r="ODD6" s="26"/>
      <c r="ODE6" s="26"/>
      <c r="ODF6" s="26"/>
      <c r="ODG6" s="26"/>
      <c r="ODH6" s="26"/>
      <c r="ODI6" s="26"/>
      <c r="ODJ6" s="26"/>
      <c r="ODK6" s="26"/>
      <c r="ODL6" s="26"/>
      <c r="ODM6" s="26"/>
      <c r="ODN6" s="26"/>
      <c r="ODO6" s="26"/>
      <c r="ODP6" s="26"/>
      <c r="ODQ6" s="26"/>
      <c r="ODR6" s="26"/>
      <c r="ODS6" s="26"/>
      <c r="ODT6" s="26"/>
      <c r="ODU6" s="26"/>
      <c r="ODV6" s="26"/>
      <c r="ODW6" s="26"/>
      <c r="ODX6" s="26"/>
      <c r="ODY6" s="26"/>
      <c r="ODZ6" s="26"/>
      <c r="OEA6" s="26"/>
      <c r="OEB6" s="26"/>
      <c r="OEC6" s="26"/>
      <c r="OED6" s="26"/>
      <c r="OEE6" s="26"/>
      <c r="OEF6" s="26"/>
      <c r="OEG6" s="26"/>
      <c r="OEH6" s="26"/>
      <c r="OEI6" s="26"/>
      <c r="OEJ6" s="26"/>
      <c r="OEK6" s="26"/>
      <c r="OEL6" s="26"/>
      <c r="OEM6" s="26"/>
      <c r="OEN6" s="26"/>
      <c r="OEO6" s="26"/>
      <c r="OEP6" s="26"/>
      <c r="OEQ6" s="26"/>
      <c r="OER6" s="26"/>
      <c r="OES6" s="26"/>
      <c r="OET6" s="26"/>
      <c r="OEU6" s="26"/>
      <c r="OEV6" s="26"/>
      <c r="OEW6" s="26"/>
      <c r="OEX6" s="26"/>
      <c r="OEY6" s="26"/>
      <c r="OEZ6" s="26"/>
      <c r="OFA6" s="26"/>
      <c r="OFB6" s="26"/>
      <c r="OFC6" s="26"/>
      <c r="OFD6" s="26"/>
      <c r="OFE6" s="26"/>
      <c r="OFF6" s="26"/>
      <c r="OFG6" s="26"/>
      <c r="OFH6" s="26"/>
      <c r="OFI6" s="26"/>
      <c r="OFJ6" s="26"/>
      <c r="OFK6" s="26"/>
      <c r="OFL6" s="26"/>
      <c r="OFM6" s="26"/>
      <c r="OFN6" s="26"/>
      <c r="OFO6" s="26"/>
      <c r="OFP6" s="26"/>
      <c r="OFQ6" s="26"/>
      <c r="OFR6" s="26"/>
      <c r="OFS6" s="26"/>
      <c r="OFT6" s="26"/>
      <c r="OFU6" s="26"/>
      <c r="OFV6" s="26"/>
      <c r="OFW6" s="26"/>
      <c r="OFX6" s="26"/>
      <c r="OFY6" s="26"/>
      <c r="OFZ6" s="26"/>
      <c r="OGA6" s="26"/>
      <c r="OGB6" s="26"/>
      <c r="OGC6" s="26"/>
      <c r="OGD6" s="26"/>
      <c r="OGE6" s="26"/>
      <c r="OGF6" s="26"/>
      <c r="OGG6" s="26"/>
      <c r="OGH6" s="26"/>
      <c r="OGI6" s="26"/>
      <c r="OGJ6" s="26"/>
      <c r="OGK6" s="26"/>
      <c r="OGL6" s="26"/>
      <c r="OGM6" s="26"/>
      <c r="OGN6" s="26"/>
      <c r="OGO6" s="26"/>
      <c r="OGP6" s="26"/>
      <c r="OGQ6" s="26"/>
      <c r="OGR6" s="26"/>
      <c r="OGS6" s="26"/>
      <c r="OGT6" s="26"/>
      <c r="OGU6" s="26"/>
      <c r="OGV6" s="26"/>
      <c r="OGW6" s="26"/>
      <c r="OGX6" s="26"/>
      <c r="OGY6" s="26"/>
      <c r="OGZ6" s="26"/>
      <c r="OHA6" s="26"/>
      <c r="OHB6" s="26"/>
      <c r="OHC6" s="26"/>
      <c r="OHD6" s="26"/>
      <c r="OHE6" s="26"/>
      <c r="OHF6" s="26"/>
      <c r="OHG6" s="26"/>
      <c r="OHH6" s="26"/>
      <c r="OHI6" s="26"/>
      <c r="OHJ6" s="26"/>
      <c r="OHK6" s="26"/>
      <c r="OHL6" s="26"/>
      <c r="OHM6" s="26"/>
      <c r="OHN6" s="26"/>
      <c r="OHO6" s="26"/>
      <c r="OHP6" s="26"/>
      <c r="OHQ6" s="26"/>
      <c r="OHR6" s="26"/>
      <c r="OHS6" s="26"/>
      <c r="OHT6" s="26"/>
      <c r="OHU6" s="26"/>
      <c r="OHV6" s="26"/>
      <c r="OHW6" s="26"/>
      <c r="OHX6" s="26"/>
      <c r="OHY6" s="26"/>
      <c r="OHZ6" s="26"/>
      <c r="OIA6" s="26"/>
      <c r="OIB6" s="26"/>
      <c r="OIC6" s="26"/>
      <c r="OID6" s="26"/>
      <c r="OIE6" s="26"/>
      <c r="OIF6" s="26"/>
      <c r="OIG6" s="26"/>
      <c r="OIH6" s="26"/>
      <c r="OII6" s="26"/>
      <c r="OIJ6" s="26"/>
      <c r="OIK6" s="26"/>
      <c r="OIL6" s="26"/>
      <c r="OIM6" s="26"/>
      <c r="OIN6" s="26"/>
      <c r="OIO6" s="26"/>
      <c r="OIP6" s="26"/>
      <c r="OIQ6" s="26"/>
      <c r="OIR6" s="26"/>
      <c r="OIS6" s="26"/>
      <c r="OIT6" s="26"/>
      <c r="OIU6" s="26"/>
      <c r="OIV6" s="26"/>
      <c r="OIW6" s="26"/>
      <c r="OIX6" s="26"/>
      <c r="OIY6" s="26"/>
      <c r="OIZ6" s="26"/>
      <c r="OJA6" s="26"/>
      <c r="OJB6" s="26"/>
      <c r="OJC6" s="26"/>
      <c r="OJD6" s="26"/>
      <c r="OJE6" s="26"/>
      <c r="OJF6" s="26"/>
      <c r="OJG6" s="26"/>
      <c r="OJH6" s="26"/>
      <c r="OJI6" s="26"/>
      <c r="OJJ6" s="26"/>
      <c r="OJK6" s="26"/>
      <c r="OJL6" s="26"/>
      <c r="OJM6" s="26"/>
      <c r="OJN6" s="26"/>
      <c r="OJO6" s="26"/>
      <c r="OJP6" s="26"/>
      <c r="OJQ6" s="26"/>
      <c r="OJR6" s="26"/>
      <c r="OJS6" s="26"/>
      <c r="OJT6" s="26"/>
      <c r="OJU6" s="26"/>
      <c r="OJV6" s="26"/>
      <c r="OJW6" s="26"/>
      <c r="OJX6" s="26"/>
      <c r="OJY6" s="26"/>
      <c r="OJZ6" s="26"/>
      <c r="OKA6" s="26"/>
      <c r="OKB6" s="26"/>
      <c r="OKC6" s="26"/>
      <c r="OKD6" s="26"/>
      <c r="OKE6" s="26"/>
      <c r="OKF6" s="26"/>
      <c r="OKG6" s="26"/>
      <c r="OKH6" s="26"/>
      <c r="OKI6" s="26"/>
      <c r="OKJ6" s="26"/>
      <c r="OKK6" s="26"/>
      <c r="OKL6" s="26"/>
      <c r="OKM6" s="26"/>
      <c r="OKN6" s="26"/>
      <c r="OKO6" s="26"/>
      <c r="OKP6" s="26"/>
      <c r="OKQ6" s="26"/>
      <c r="OKR6" s="26"/>
      <c r="OKS6" s="26"/>
      <c r="OKT6" s="26"/>
      <c r="OKU6" s="26"/>
      <c r="OKV6" s="26"/>
      <c r="OKW6" s="26"/>
      <c r="OKX6" s="26"/>
      <c r="OKY6" s="26"/>
      <c r="OKZ6" s="26"/>
      <c r="OLA6" s="26"/>
      <c r="OLB6" s="26"/>
      <c r="OLC6" s="26"/>
      <c r="OLD6" s="26"/>
      <c r="OLE6" s="26"/>
      <c r="OLF6" s="26"/>
      <c r="OLG6" s="26"/>
      <c r="OLH6" s="26"/>
      <c r="OLI6" s="26"/>
      <c r="OLJ6" s="26"/>
      <c r="OLK6" s="26"/>
      <c r="OLL6" s="26"/>
      <c r="OLM6" s="26"/>
      <c r="OLN6" s="26"/>
      <c r="OLO6" s="26"/>
      <c r="OLP6" s="26"/>
      <c r="OLQ6" s="26"/>
      <c r="OLR6" s="26"/>
      <c r="OLS6" s="26"/>
      <c r="OLT6" s="26"/>
      <c r="OLU6" s="26"/>
      <c r="OLV6" s="26"/>
      <c r="OLW6" s="26"/>
      <c r="OLX6" s="26"/>
      <c r="OLY6" s="26"/>
      <c r="OLZ6" s="26"/>
      <c r="OMA6" s="26"/>
      <c r="OMB6" s="26"/>
      <c r="OMC6" s="26"/>
      <c r="OMD6" s="26"/>
      <c r="OME6" s="26"/>
      <c r="OMF6" s="26"/>
      <c r="OMG6" s="26"/>
      <c r="OMH6" s="26"/>
      <c r="OMI6" s="26"/>
      <c r="OMJ6" s="26"/>
      <c r="OMK6" s="26"/>
      <c r="OML6" s="26"/>
      <c r="OMM6" s="26"/>
      <c r="OMN6" s="26"/>
      <c r="OMO6" s="26"/>
      <c r="OMP6" s="26"/>
      <c r="OMQ6" s="26"/>
      <c r="OMR6" s="26"/>
      <c r="OMS6" s="26"/>
      <c r="OMT6" s="26"/>
      <c r="OMU6" s="26"/>
      <c r="OMV6" s="26"/>
      <c r="OMW6" s="26"/>
      <c r="OMX6" s="26"/>
      <c r="OMY6" s="26"/>
      <c r="OMZ6" s="26"/>
      <c r="ONA6" s="26"/>
      <c r="ONB6" s="26"/>
      <c r="ONC6" s="26"/>
      <c r="OND6" s="26"/>
      <c r="ONE6" s="26"/>
      <c r="ONF6" s="26"/>
      <c r="ONG6" s="26"/>
      <c r="ONH6" s="26"/>
      <c r="ONI6" s="26"/>
      <c r="ONJ6" s="26"/>
      <c r="ONK6" s="26"/>
      <c r="ONL6" s="26"/>
      <c r="ONM6" s="26"/>
      <c r="ONN6" s="26"/>
      <c r="ONO6" s="26"/>
      <c r="ONP6" s="26"/>
      <c r="ONQ6" s="26"/>
      <c r="ONR6" s="26"/>
      <c r="ONS6" s="26"/>
      <c r="ONT6" s="26"/>
      <c r="ONU6" s="26"/>
      <c r="ONV6" s="26"/>
      <c r="ONW6" s="26"/>
      <c r="ONX6" s="26"/>
      <c r="ONY6" s="26"/>
      <c r="ONZ6" s="26"/>
      <c r="OOA6" s="26"/>
      <c r="OOB6" s="26"/>
      <c r="OOC6" s="26"/>
      <c r="OOD6" s="26"/>
      <c r="OOE6" s="26"/>
      <c r="OOF6" s="26"/>
      <c r="OOG6" s="26"/>
      <c r="OOH6" s="26"/>
      <c r="OOI6" s="26"/>
      <c r="OOJ6" s="26"/>
      <c r="OOK6" s="26"/>
      <c r="OOL6" s="26"/>
      <c r="OOM6" s="26"/>
      <c r="OON6" s="26"/>
      <c r="OOO6" s="26"/>
      <c r="OOP6" s="26"/>
      <c r="OOQ6" s="26"/>
      <c r="OOR6" s="26"/>
      <c r="OOS6" s="26"/>
      <c r="OOT6" s="26"/>
      <c r="OOU6" s="26"/>
      <c r="OOV6" s="26"/>
      <c r="OOW6" s="26"/>
      <c r="OOX6" s="26"/>
      <c r="OOY6" s="26"/>
      <c r="OOZ6" s="26"/>
      <c r="OPA6" s="26"/>
      <c r="OPB6" s="26"/>
      <c r="OPC6" s="26"/>
      <c r="OPD6" s="26"/>
      <c r="OPE6" s="26"/>
      <c r="OPF6" s="26"/>
      <c r="OPG6" s="26"/>
      <c r="OPH6" s="26"/>
      <c r="OPI6" s="26"/>
      <c r="OPJ6" s="26"/>
      <c r="OPK6" s="26"/>
      <c r="OPL6" s="26"/>
      <c r="OPM6" s="26"/>
      <c r="OPN6" s="26"/>
      <c r="OPO6" s="26"/>
      <c r="OPP6" s="26"/>
      <c r="OPQ6" s="26"/>
      <c r="OPR6" s="26"/>
      <c r="OPS6" s="26"/>
      <c r="OPT6" s="26"/>
      <c r="OPU6" s="26"/>
      <c r="OPV6" s="26"/>
      <c r="OPW6" s="26"/>
      <c r="OPX6" s="26"/>
      <c r="OPY6" s="26"/>
      <c r="OPZ6" s="26"/>
      <c r="OQA6" s="26"/>
      <c r="OQB6" s="26"/>
      <c r="OQC6" s="26"/>
      <c r="OQD6" s="26"/>
      <c r="OQE6" s="26"/>
      <c r="OQF6" s="26"/>
      <c r="OQG6" s="26"/>
      <c r="OQH6" s="26"/>
      <c r="OQI6" s="26"/>
      <c r="OQJ6" s="26"/>
      <c r="OQK6" s="26"/>
      <c r="OQL6" s="26"/>
      <c r="OQM6" s="26"/>
      <c r="OQN6" s="26"/>
      <c r="OQO6" s="26"/>
      <c r="OQP6" s="26"/>
      <c r="OQQ6" s="26"/>
      <c r="OQR6" s="26"/>
      <c r="OQS6" s="26"/>
      <c r="OQT6" s="26"/>
      <c r="OQU6" s="26"/>
      <c r="OQV6" s="26"/>
      <c r="OQW6" s="26"/>
      <c r="OQX6" s="26"/>
      <c r="OQY6" s="26"/>
      <c r="OQZ6" s="26"/>
      <c r="ORA6" s="26"/>
      <c r="ORB6" s="26"/>
      <c r="ORC6" s="26"/>
      <c r="ORD6" s="26"/>
      <c r="ORE6" s="26"/>
      <c r="ORF6" s="26"/>
      <c r="ORG6" s="26"/>
      <c r="ORH6" s="26"/>
      <c r="ORI6" s="26"/>
      <c r="ORJ6" s="26"/>
      <c r="ORK6" s="26"/>
      <c r="ORL6" s="26"/>
      <c r="ORM6" s="26"/>
      <c r="ORN6" s="26"/>
      <c r="ORO6" s="26"/>
      <c r="ORP6" s="26"/>
      <c r="ORQ6" s="26"/>
      <c r="ORR6" s="26"/>
      <c r="ORS6" s="26"/>
      <c r="ORT6" s="26"/>
      <c r="ORU6" s="26"/>
      <c r="ORV6" s="26"/>
      <c r="ORW6" s="26"/>
      <c r="ORX6" s="26"/>
      <c r="ORY6" s="26"/>
      <c r="ORZ6" s="26"/>
      <c r="OSA6" s="26"/>
      <c r="OSB6" s="26"/>
      <c r="OSC6" s="26"/>
      <c r="OSD6" s="26"/>
      <c r="OSE6" s="26"/>
      <c r="OSF6" s="26"/>
      <c r="OSG6" s="26"/>
      <c r="OSH6" s="26"/>
      <c r="OSI6" s="26"/>
      <c r="OSJ6" s="26"/>
      <c r="OSK6" s="26"/>
      <c r="OSL6" s="26"/>
      <c r="OSM6" s="26"/>
      <c r="OSN6" s="26"/>
      <c r="OSO6" s="26"/>
      <c r="OSP6" s="26"/>
      <c r="OSQ6" s="26"/>
      <c r="OSR6" s="26"/>
      <c r="OSS6" s="26"/>
      <c r="OST6" s="26"/>
      <c r="OSU6" s="26"/>
      <c r="OSV6" s="26"/>
      <c r="OSW6" s="26"/>
      <c r="OSX6" s="26"/>
      <c r="OSY6" s="26"/>
      <c r="OSZ6" s="26"/>
      <c r="OTA6" s="26"/>
      <c r="OTB6" s="26"/>
      <c r="OTC6" s="26"/>
      <c r="OTD6" s="26"/>
      <c r="OTE6" s="26"/>
      <c r="OTF6" s="26"/>
      <c r="OTG6" s="26"/>
      <c r="OTH6" s="26"/>
      <c r="OTI6" s="26"/>
      <c r="OTJ6" s="26"/>
      <c r="OTK6" s="26"/>
      <c r="OTL6" s="26"/>
      <c r="OTM6" s="26"/>
      <c r="OTN6" s="26"/>
      <c r="OTO6" s="26"/>
      <c r="OTP6" s="26"/>
      <c r="OTQ6" s="26"/>
      <c r="OTR6" s="26"/>
      <c r="OTS6" s="26"/>
      <c r="OTT6" s="26"/>
      <c r="OTU6" s="26"/>
      <c r="OTV6" s="26"/>
      <c r="OTW6" s="26"/>
      <c r="OTX6" s="26"/>
      <c r="OTY6" s="26"/>
      <c r="OTZ6" s="26"/>
      <c r="OUA6" s="26"/>
      <c r="OUB6" s="26"/>
      <c r="OUC6" s="26"/>
      <c r="OUD6" s="26"/>
      <c r="OUE6" s="26"/>
      <c r="OUF6" s="26"/>
      <c r="OUG6" s="26"/>
      <c r="OUH6" s="26"/>
      <c r="OUI6" s="26"/>
      <c r="OUJ6" s="26"/>
      <c r="OUK6" s="26"/>
      <c r="OUL6" s="26"/>
      <c r="OUM6" s="26"/>
      <c r="OUN6" s="26"/>
      <c r="OUO6" s="26"/>
      <c r="OUP6" s="26"/>
      <c r="OUQ6" s="26"/>
      <c r="OUR6" s="26"/>
      <c r="OUS6" s="26"/>
      <c r="OUT6" s="26"/>
      <c r="OUU6" s="26"/>
      <c r="OUV6" s="26"/>
      <c r="OUW6" s="26"/>
      <c r="OUX6" s="26"/>
      <c r="OUY6" s="26"/>
      <c r="OUZ6" s="26"/>
      <c r="OVA6" s="26"/>
      <c r="OVB6" s="26"/>
      <c r="OVC6" s="26"/>
      <c r="OVD6" s="26"/>
      <c r="OVE6" s="26"/>
      <c r="OVF6" s="26"/>
      <c r="OVG6" s="26"/>
      <c r="OVH6" s="26"/>
      <c r="OVI6" s="26"/>
      <c r="OVJ6" s="26"/>
      <c r="OVK6" s="26"/>
      <c r="OVL6" s="26"/>
      <c r="OVM6" s="26"/>
      <c r="OVN6" s="26"/>
      <c r="OVO6" s="26"/>
      <c r="OVP6" s="26"/>
      <c r="OVQ6" s="26"/>
      <c r="OVR6" s="26"/>
      <c r="OVS6" s="26"/>
      <c r="OVT6" s="26"/>
      <c r="OVU6" s="26"/>
      <c r="OVV6" s="26"/>
      <c r="OVW6" s="26"/>
      <c r="OVX6" s="26"/>
      <c r="OVY6" s="26"/>
      <c r="OVZ6" s="26"/>
      <c r="OWA6" s="26"/>
      <c r="OWB6" s="26"/>
      <c r="OWC6" s="26"/>
      <c r="OWD6" s="26"/>
      <c r="OWE6" s="26"/>
      <c r="OWF6" s="26"/>
      <c r="OWG6" s="26"/>
      <c r="OWH6" s="26"/>
      <c r="OWI6" s="26"/>
      <c r="OWJ6" s="26"/>
      <c r="OWK6" s="26"/>
      <c r="OWL6" s="26"/>
      <c r="OWM6" s="26"/>
      <c r="OWN6" s="26"/>
      <c r="OWO6" s="26"/>
      <c r="OWP6" s="26"/>
      <c r="OWQ6" s="26"/>
      <c r="OWR6" s="26"/>
      <c r="OWS6" s="26"/>
      <c r="OWT6" s="26"/>
      <c r="OWU6" s="26"/>
      <c r="OWV6" s="26"/>
      <c r="OWW6" s="26"/>
      <c r="OWX6" s="26"/>
      <c r="OWY6" s="26"/>
      <c r="OWZ6" s="26"/>
      <c r="OXA6" s="26"/>
      <c r="OXB6" s="26"/>
      <c r="OXC6" s="26"/>
      <c r="OXD6" s="26"/>
      <c r="OXE6" s="26"/>
      <c r="OXF6" s="26"/>
      <c r="OXG6" s="26"/>
      <c r="OXH6" s="26"/>
      <c r="OXI6" s="26"/>
      <c r="OXJ6" s="26"/>
      <c r="OXK6" s="26"/>
      <c r="OXL6" s="26"/>
      <c r="OXM6" s="26"/>
      <c r="OXN6" s="26"/>
      <c r="OXO6" s="26"/>
      <c r="OXP6" s="26"/>
      <c r="OXQ6" s="26"/>
      <c r="OXR6" s="26"/>
      <c r="OXS6" s="26"/>
      <c r="OXT6" s="26"/>
      <c r="OXU6" s="26"/>
      <c r="OXV6" s="26"/>
      <c r="OXW6" s="26"/>
      <c r="OXX6" s="26"/>
      <c r="OXY6" s="26"/>
      <c r="OXZ6" s="26"/>
      <c r="OYA6" s="26"/>
      <c r="OYB6" s="26"/>
      <c r="OYC6" s="26"/>
      <c r="OYD6" s="26"/>
      <c r="OYE6" s="26"/>
      <c r="OYF6" s="26"/>
      <c r="OYG6" s="26"/>
      <c r="OYH6" s="26"/>
      <c r="OYI6" s="26"/>
      <c r="OYJ6" s="26"/>
      <c r="OYK6" s="26"/>
      <c r="OYL6" s="26"/>
      <c r="OYM6" s="26"/>
      <c r="OYN6" s="26"/>
      <c r="OYO6" s="26"/>
      <c r="OYP6" s="26"/>
      <c r="OYQ6" s="26"/>
      <c r="OYR6" s="26"/>
      <c r="OYS6" s="26"/>
      <c r="OYT6" s="26"/>
      <c r="OYU6" s="26"/>
      <c r="OYV6" s="26"/>
      <c r="OYW6" s="26"/>
      <c r="OYX6" s="26"/>
      <c r="OYY6" s="26"/>
      <c r="OYZ6" s="26"/>
      <c r="OZA6" s="26"/>
      <c r="OZB6" s="26"/>
      <c r="OZC6" s="26"/>
      <c r="OZD6" s="26"/>
      <c r="OZE6" s="26"/>
      <c r="OZF6" s="26"/>
      <c r="OZG6" s="26"/>
      <c r="OZH6" s="26"/>
      <c r="OZI6" s="26"/>
      <c r="OZJ6" s="26"/>
      <c r="OZK6" s="26"/>
      <c r="OZL6" s="26"/>
      <c r="OZM6" s="26"/>
      <c r="OZN6" s="26"/>
      <c r="OZO6" s="26"/>
      <c r="OZP6" s="26"/>
      <c r="OZQ6" s="26"/>
      <c r="OZR6" s="26"/>
      <c r="OZS6" s="26"/>
      <c r="OZT6" s="26"/>
      <c r="OZU6" s="26"/>
      <c r="OZV6" s="26"/>
      <c r="OZW6" s="26"/>
      <c r="OZX6" s="26"/>
      <c r="OZY6" s="26"/>
      <c r="OZZ6" s="26"/>
      <c r="PAA6" s="26"/>
      <c r="PAB6" s="26"/>
      <c r="PAC6" s="26"/>
      <c r="PAD6" s="26"/>
      <c r="PAE6" s="26"/>
      <c r="PAF6" s="26"/>
      <c r="PAG6" s="26"/>
      <c r="PAH6" s="26"/>
      <c r="PAI6" s="26"/>
      <c r="PAJ6" s="26"/>
      <c r="PAK6" s="26"/>
      <c r="PAL6" s="26"/>
      <c r="PAM6" s="26"/>
      <c r="PAN6" s="26"/>
      <c r="PAO6" s="26"/>
      <c r="PAP6" s="26"/>
      <c r="PAQ6" s="26"/>
      <c r="PAR6" s="26"/>
      <c r="PAS6" s="26"/>
      <c r="PAT6" s="26"/>
      <c r="PAU6" s="26"/>
      <c r="PAV6" s="26"/>
      <c r="PAW6" s="26"/>
      <c r="PAX6" s="26"/>
      <c r="PAY6" s="26"/>
      <c r="PAZ6" s="26"/>
      <c r="PBA6" s="26"/>
      <c r="PBB6" s="26"/>
      <c r="PBC6" s="26"/>
      <c r="PBD6" s="26"/>
      <c r="PBE6" s="26"/>
      <c r="PBF6" s="26"/>
      <c r="PBG6" s="26"/>
      <c r="PBH6" s="26"/>
      <c r="PBI6" s="26"/>
      <c r="PBJ6" s="26"/>
      <c r="PBK6" s="26"/>
      <c r="PBL6" s="26"/>
      <c r="PBM6" s="26"/>
      <c r="PBN6" s="26"/>
      <c r="PBO6" s="26"/>
      <c r="PBP6" s="26"/>
      <c r="PBQ6" s="26"/>
      <c r="PBR6" s="26"/>
      <c r="PBS6" s="26"/>
      <c r="PBT6" s="26"/>
      <c r="PBU6" s="26"/>
      <c r="PBV6" s="26"/>
      <c r="PBW6" s="26"/>
      <c r="PBX6" s="26"/>
      <c r="PBY6" s="26"/>
      <c r="PBZ6" s="26"/>
      <c r="PCA6" s="26"/>
      <c r="PCB6" s="26"/>
      <c r="PCC6" s="26"/>
      <c r="PCD6" s="26"/>
      <c r="PCE6" s="26"/>
      <c r="PCF6" s="26"/>
      <c r="PCG6" s="26"/>
      <c r="PCH6" s="26"/>
      <c r="PCI6" s="26"/>
      <c r="PCJ6" s="26"/>
      <c r="PCK6" s="26"/>
      <c r="PCL6" s="26"/>
      <c r="PCM6" s="26"/>
      <c r="PCN6" s="26"/>
      <c r="PCO6" s="26"/>
      <c r="PCP6" s="26"/>
      <c r="PCQ6" s="26"/>
      <c r="PCR6" s="26"/>
      <c r="PCS6" s="26"/>
      <c r="PCT6" s="26"/>
      <c r="PCU6" s="26"/>
      <c r="PCV6" s="26"/>
      <c r="PCW6" s="26"/>
      <c r="PCX6" s="26"/>
      <c r="PCY6" s="26"/>
      <c r="PCZ6" s="26"/>
      <c r="PDA6" s="26"/>
      <c r="PDB6" s="26"/>
      <c r="PDC6" s="26"/>
      <c r="PDD6" s="26"/>
      <c r="PDE6" s="26"/>
      <c r="PDF6" s="26"/>
      <c r="PDG6" s="26"/>
      <c r="PDH6" s="26"/>
      <c r="PDI6" s="26"/>
      <c r="PDJ6" s="26"/>
      <c r="PDK6" s="26"/>
      <c r="PDL6" s="26"/>
      <c r="PDM6" s="26"/>
      <c r="PDN6" s="26"/>
      <c r="PDO6" s="26"/>
      <c r="PDP6" s="26"/>
      <c r="PDQ6" s="26"/>
      <c r="PDR6" s="26"/>
      <c r="PDS6" s="26"/>
      <c r="PDT6" s="26"/>
      <c r="PDU6" s="26"/>
      <c r="PDV6" s="26"/>
      <c r="PDW6" s="26"/>
      <c r="PDX6" s="26"/>
      <c r="PDY6" s="26"/>
      <c r="PDZ6" s="26"/>
      <c r="PEA6" s="26"/>
      <c r="PEB6" s="26"/>
      <c r="PEC6" s="26"/>
      <c r="PED6" s="26"/>
      <c r="PEE6" s="26"/>
      <c r="PEF6" s="26"/>
      <c r="PEG6" s="26"/>
      <c r="PEH6" s="26"/>
      <c r="PEI6" s="26"/>
      <c r="PEJ6" s="26"/>
      <c r="PEK6" s="26"/>
      <c r="PEL6" s="26"/>
      <c r="PEM6" s="26"/>
      <c r="PEN6" s="26"/>
      <c r="PEO6" s="26"/>
      <c r="PEP6" s="26"/>
      <c r="PEQ6" s="26"/>
      <c r="PER6" s="26"/>
      <c r="PES6" s="26"/>
      <c r="PET6" s="26"/>
      <c r="PEU6" s="26"/>
      <c r="PEV6" s="26"/>
      <c r="PEW6" s="26"/>
      <c r="PEX6" s="26"/>
      <c r="PEY6" s="26"/>
      <c r="PEZ6" s="26"/>
      <c r="PFA6" s="26"/>
      <c r="PFB6" s="26"/>
      <c r="PFC6" s="26"/>
      <c r="PFD6" s="26"/>
      <c r="PFE6" s="26"/>
      <c r="PFF6" s="26"/>
      <c r="PFG6" s="26"/>
      <c r="PFH6" s="26"/>
      <c r="PFI6" s="26"/>
      <c r="PFJ6" s="26"/>
      <c r="PFK6" s="26"/>
      <c r="PFL6" s="26"/>
      <c r="PFM6" s="26"/>
      <c r="PFN6" s="26"/>
      <c r="PFO6" s="26"/>
      <c r="PFP6" s="26"/>
      <c r="PFQ6" s="26"/>
      <c r="PFR6" s="26"/>
      <c r="PFS6" s="26"/>
      <c r="PFT6" s="26"/>
      <c r="PFU6" s="26"/>
      <c r="PFV6" s="26"/>
      <c r="PFW6" s="26"/>
      <c r="PFX6" s="26"/>
      <c r="PFY6" s="26"/>
      <c r="PFZ6" s="26"/>
      <c r="PGA6" s="26"/>
      <c r="PGB6" s="26"/>
      <c r="PGC6" s="26"/>
      <c r="PGD6" s="26"/>
      <c r="PGE6" s="26"/>
      <c r="PGF6" s="26"/>
      <c r="PGG6" s="26"/>
      <c r="PGH6" s="26"/>
      <c r="PGI6" s="26"/>
      <c r="PGJ6" s="26"/>
      <c r="PGK6" s="26"/>
      <c r="PGL6" s="26"/>
      <c r="PGM6" s="26"/>
      <c r="PGN6" s="26"/>
      <c r="PGO6" s="26"/>
      <c r="PGP6" s="26"/>
      <c r="PGQ6" s="26"/>
      <c r="PGR6" s="26"/>
      <c r="PGS6" s="26"/>
      <c r="PGT6" s="26"/>
      <c r="PGU6" s="26"/>
      <c r="PGV6" s="26"/>
      <c r="PGW6" s="26"/>
      <c r="PGX6" s="26"/>
      <c r="PGY6" s="26"/>
      <c r="PGZ6" s="26"/>
      <c r="PHA6" s="26"/>
      <c r="PHB6" s="26"/>
      <c r="PHC6" s="26"/>
      <c r="PHD6" s="26"/>
      <c r="PHE6" s="26"/>
      <c r="PHF6" s="26"/>
      <c r="PHG6" s="26"/>
      <c r="PHH6" s="26"/>
      <c r="PHI6" s="26"/>
      <c r="PHJ6" s="26"/>
      <c r="PHK6" s="26"/>
      <c r="PHL6" s="26"/>
      <c r="PHM6" s="26"/>
      <c r="PHN6" s="26"/>
      <c r="PHO6" s="26"/>
      <c r="PHP6" s="26"/>
      <c r="PHQ6" s="26"/>
      <c r="PHR6" s="26"/>
      <c r="PHS6" s="26"/>
      <c r="PHT6" s="26"/>
      <c r="PHU6" s="26"/>
      <c r="PHV6" s="26"/>
      <c r="PHW6" s="26"/>
      <c r="PHX6" s="26"/>
      <c r="PHY6" s="26"/>
      <c r="PHZ6" s="26"/>
      <c r="PIA6" s="26"/>
      <c r="PIB6" s="26"/>
      <c r="PIC6" s="26"/>
      <c r="PID6" s="26"/>
      <c r="PIE6" s="26"/>
      <c r="PIF6" s="26"/>
      <c r="PIG6" s="26"/>
      <c r="PIH6" s="26"/>
      <c r="PII6" s="26"/>
      <c r="PIJ6" s="26"/>
      <c r="PIK6" s="26"/>
      <c r="PIL6" s="26"/>
      <c r="PIM6" s="26"/>
      <c r="PIN6" s="26"/>
      <c r="PIO6" s="26"/>
      <c r="PIP6" s="26"/>
      <c r="PIQ6" s="26"/>
      <c r="PIR6" s="26"/>
      <c r="PIS6" s="26"/>
      <c r="PIT6" s="26"/>
      <c r="PIU6" s="26"/>
      <c r="PIV6" s="26"/>
      <c r="PIW6" s="26"/>
      <c r="PIX6" s="26"/>
      <c r="PIY6" s="26"/>
      <c r="PIZ6" s="26"/>
      <c r="PJA6" s="26"/>
      <c r="PJB6" s="26"/>
      <c r="PJC6" s="26"/>
      <c r="PJD6" s="26"/>
      <c r="PJE6" s="26"/>
      <c r="PJF6" s="26"/>
      <c r="PJG6" s="26"/>
      <c r="PJH6" s="26"/>
      <c r="PJI6" s="26"/>
      <c r="PJJ6" s="26"/>
      <c r="PJK6" s="26"/>
      <c r="PJL6" s="26"/>
      <c r="PJM6" s="26"/>
      <c r="PJN6" s="26"/>
      <c r="PJO6" s="26"/>
      <c r="PJP6" s="26"/>
      <c r="PJQ6" s="26"/>
      <c r="PJR6" s="26"/>
      <c r="PJS6" s="26"/>
      <c r="PJT6" s="26"/>
      <c r="PJU6" s="26"/>
      <c r="PJV6" s="26"/>
      <c r="PJW6" s="26"/>
      <c r="PJX6" s="26"/>
      <c r="PJY6" s="26"/>
      <c r="PJZ6" s="26"/>
      <c r="PKA6" s="26"/>
      <c r="PKB6" s="26"/>
      <c r="PKC6" s="26"/>
      <c r="PKD6" s="26"/>
      <c r="PKE6" s="26"/>
      <c r="PKF6" s="26"/>
      <c r="PKG6" s="26"/>
      <c r="PKH6" s="26"/>
      <c r="PKI6" s="26"/>
      <c r="PKJ6" s="26"/>
      <c r="PKK6" s="26"/>
      <c r="PKL6" s="26"/>
      <c r="PKM6" s="26"/>
      <c r="PKN6" s="26"/>
      <c r="PKO6" s="26"/>
      <c r="PKP6" s="26"/>
      <c r="PKQ6" s="26"/>
      <c r="PKR6" s="26"/>
      <c r="PKS6" s="26"/>
      <c r="PKT6" s="26"/>
      <c r="PKU6" s="26"/>
      <c r="PKV6" s="26"/>
      <c r="PKW6" s="26"/>
      <c r="PKX6" s="26"/>
      <c r="PKY6" s="26"/>
      <c r="PKZ6" s="26"/>
      <c r="PLA6" s="26"/>
      <c r="PLB6" s="26"/>
      <c r="PLC6" s="26"/>
      <c r="PLD6" s="26"/>
      <c r="PLE6" s="26"/>
      <c r="PLF6" s="26"/>
      <c r="PLG6" s="26"/>
      <c r="PLH6" s="26"/>
      <c r="PLI6" s="26"/>
      <c r="PLJ6" s="26"/>
      <c r="PLK6" s="26"/>
      <c r="PLL6" s="26"/>
      <c r="PLM6" s="26"/>
      <c r="PLN6" s="26"/>
      <c r="PLO6" s="26"/>
      <c r="PLP6" s="26"/>
      <c r="PLQ6" s="26"/>
      <c r="PLR6" s="26"/>
      <c r="PLS6" s="26"/>
      <c r="PLT6" s="26"/>
      <c r="PLU6" s="26"/>
      <c r="PLV6" s="26"/>
      <c r="PLW6" s="26"/>
      <c r="PLX6" s="26"/>
      <c r="PLY6" s="26"/>
      <c r="PLZ6" s="26"/>
      <c r="PMA6" s="26"/>
      <c r="PMB6" s="26"/>
      <c r="PMC6" s="26"/>
      <c r="PMD6" s="26"/>
      <c r="PME6" s="26"/>
      <c r="PMF6" s="26"/>
      <c r="PMG6" s="26"/>
      <c r="PMH6" s="26"/>
      <c r="PMI6" s="26"/>
      <c r="PMJ6" s="26"/>
      <c r="PMK6" s="26"/>
      <c r="PML6" s="26"/>
      <c r="PMM6" s="26"/>
      <c r="PMN6" s="26"/>
      <c r="PMO6" s="26"/>
      <c r="PMP6" s="26"/>
      <c r="PMQ6" s="26"/>
      <c r="PMR6" s="26"/>
      <c r="PMS6" s="26"/>
      <c r="PMT6" s="26"/>
      <c r="PMU6" s="26"/>
      <c r="PMV6" s="26"/>
      <c r="PMW6" s="26"/>
      <c r="PMX6" s="26"/>
      <c r="PMY6" s="26"/>
      <c r="PMZ6" s="26"/>
      <c r="PNA6" s="26"/>
      <c r="PNB6" s="26"/>
      <c r="PNC6" s="26"/>
      <c r="PND6" s="26"/>
      <c r="PNE6" s="26"/>
      <c r="PNF6" s="26"/>
      <c r="PNG6" s="26"/>
      <c r="PNH6" s="26"/>
      <c r="PNI6" s="26"/>
      <c r="PNJ6" s="26"/>
      <c r="PNK6" s="26"/>
      <c r="PNL6" s="26"/>
      <c r="PNM6" s="26"/>
      <c r="PNN6" s="26"/>
      <c r="PNO6" s="26"/>
      <c r="PNP6" s="26"/>
      <c r="PNQ6" s="26"/>
      <c r="PNR6" s="26"/>
      <c r="PNS6" s="26"/>
      <c r="PNT6" s="26"/>
      <c r="PNU6" s="26"/>
      <c r="PNV6" s="26"/>
      <c r="PNW6" s="26"/>
      <c r="PNX6" s="26"/>
      <c r="PNY6" s="26"/>
      <c r="PNZ6" s="26"/>
      <c r="POA6" s="26"/>
      <c r="POB6" s="26"/>
      <c r="POC6" s="26"/>
      <c r="POD6" s="26"/>
      <c r="POE6" s="26"/>
      <c r="POF6" s="26"/>
      <c r="POG6" s="26"/>
      <c r="POH6" s="26"/>
      <c r="POI6" s="26"/>
      <c r="POJ6" s="26"/>
      <c r="POK6" s="26"/>
      <c r="POL6" s="26"/>
      <c r="POM6" s="26"/>
      <c r="PON6" s="26"/>
      <c r="POO6" s="26"/>
      <c r="POP6" s="26"/>
      <c r="POQ6" s="26"/>
      <c r="POR6" s="26"/>
      <c r="POS6" s="26"/>
      <c r="POT6" s="26"/>
      <c r="POU6" s="26"/>
      <c r="POV6" s="26"/>
      <c r="POW6" s="26"/>
      <c r="POX6" s="26"/>
      <c r="POY6" s="26"/>
      <c r="POZ6" s="26"/>
      <c r="PPA6" s="26"/>
      <c r="PPB6" s="26"/>
      <c r="PPC6" s="26"/>
      <c r="PPD6" s="26"/>
      <c r="PPE6" s="26"/>
      <c r="PPF6" s="26"/>
      <c r="PPG6" s="26"/>
      <c r="PPH6" s="26"/>
      <c r="PPI6" s="26"/>
      <c r="PPJ6" s="26"/>
      <c r="PPK6" s="26"/>
      <c r="PPL6" s="26"/>
      <c r="PPM6" s="26"/>
      <c r="PPN6" s="26"/>
      <c r="PPO6" s="26"/>
      <c r="PPP6" s="26"/>
      <c r="PPQ6" s="26"/>
      <c r="PPR6" s="26"/>
      <c r="PPS6" s="26"/>
      <c r="PPT6" s="26"/>
      <c r="PPU6" s="26"/>
      <c r="PPV6" s="26"/>
      <c r="PPW6" s="26"/>
      <c r="PPX6" s="26"/>
      <c r="PPY6" s="26"/>
      <c r="PPZ6" s="26"/>
      <c r="PQA6" s="26"/>
      <c r="PQB6" s="26"/>
      <c r="PQC6" s="26"/>
      <c r="PQD6" s="26"/>
      <c r="PQE6" s="26"/>
      <c r="PQF6" s="26"/>
      <c r="PQG6" s="26"/>
      <c r="PQH6" s="26"/>
      <c r="PQI6" s="26"/>
      <c r="PQJ6" s="26"/>
      <c r="PQK6" s="26"/>
      <c r="PQL6" s="26"/>
      <c r="PQM6" s="26"/>
      <c r="PQN6" s="26"/>
      <c r="PQO6" s="26"/>
      <c r="PQP6" s="26"/>
      <c r="PQQ6" s="26"/>
      <c r="PQR6" s="26"/>
      <c r="PQS6" s="26"/>
      <c r="PQT6" s="26"/>
      <c r="PQU6" s="26"/>
      <c r="PQV6" s="26"/>
      <c r="PQW6" s="26"/>
      <c r="PQX6" s="26"/>
      <c r="PQY6" s="26"/>
      <c r="PQZ6" s="26"/>
      <c r="PRA6" s="26"/>
      <c r="PRB6" s="26"/>
      <c r="PRC6" s="26"/>
      <c r="PRD6" s="26"/>
      <c r="PRE6" s="26"/>
      <c r="PRF6" s="26"/>
      <c r="PRG6" s="26"/>
      <c r="PRH6" s="26"/>
      <c r="PRI6" s="26"/>
      <c r="PRJ6" s="26"/>
      <c r="PRK6" s="26"/>
      <c r="PRL6" s="26"/>
      <c r="PRM6" s="26"/>
      <c r="PRN6" s="26"/>
      <c r="PRO6" s="26"/>
      <c r="PRP6" s="26"/>
      <c r="PRQ6" s="26"/>
      <c r="PRR6" s="26"/>
      <c r="PRS6" s="26"/>
      <c r="PRT6" s="26"/>
      <c r="PRU6" s="26"/>
      <c r="PRV6" s="26"/>
      <c r="PRW6" s="26"/>
      <c r="PRX6" s="26"/>
      <c r="PRY6" s="26"/>
      <c r="PRZ6" s="26"/>
      <c r="PSA6" s="26"/>
      <c r="PSB6" s="26"/>
      <c r="PSC6" s="26"/>
      <c r="PSD6" s="26"/>
      <c r="PSE6" s="26"/>
      <c r="PSF6" s="26"/>
      <c r="PSG6" s="26"/>
      <c r="PSH6" s="26"/>
      <c r="PSI6" s="26"/>
      <c r="PSJ6" s="26"/>
      <c r="PSK6" s="26"/>
      <c r="PSL6" s="26"/>
      <c r="PSM6" s="26"/>
      <c r="PSN6" s="26"/>
      <c r="PSO6" s="26"/>
      <c r="PSP6" s="26"/>
      <c r="PSQ6" s="26"/>
      <c r="PSR6" s="26"/>
      <c r="PSS6" s="26"/>
      <c r="PST6" s="26"/>
      <c r="PSU6" s="26"/>
      <c r="PSV6" s="26"/>
      <c r="PSW6" s="26"/>
      <c r="PSX6" s="26"/>
      <c r="PSY6" s="26"/>
      <c r="PSZ6" s="26"/>
      <c r="PTA6" s="26"/>
      <c r="PTB6" s="26"/>
      <c r="PTC6" s="26"/>
      <c r="PTD6" s="26"/>
      <c r="PTE6" s="26"/>
      <c r="PTF6" s="26"/>
      <c r="PTG6" s="26"/>
      <c r="PTH6" s="26"/>
      <c r="PTI6" s="26"/>
      <c r="PTJ6" s="26"/>
      <c r="PTK6" s="26"/>
      <c r="PTL6" s="26"/>
      <c r="PTM6" s="26"/>
      <c r="PTN6" s="26"/>
      <c r="PTO6" s="26"/>
      <c r="PTP6" s="26"/>
      <c r="PTQ6" s="26"/>
      <c r="PTR6" s="26"/>
      <c r="PTS6" s="26"/>
      <c r="PTT6" s="26"/>
      <c r="PTU6" s="26"/>
      <c r="PTV6" s="26"/>
      <c r="PTW6" s="26"/>
      <c r="PTX6" s="26"/>
      <c r="PTY6" s="26"/>
      <c r="PTZ6" s="26"/>
      <c r="PUA6" s="26"/>
      <c r="PUB6" s="26"/>
      <c r="PUC6" s="26"/>
      <c r="PUD6" s="26"/>
      <c r="PUE6" s="26"/>
      <c r="PUF6" s="26"/>
      <c r="PUG6" s="26"/>
      <c r="PUH6" s="26"/>
      <c r="PUI6" s="26"/>
      <c r="PUJ6" s="26"/>
      <c r="PUK6" s="26"/>
      <c r="PUL6" s="26"/>
      <c r="PUM6" s="26"/>
      <c r="PUN6" s="26"/>
      <c r="PUO6" s="26"/>
      <c r="PUP6" s="26"/>
      <c r="PUQ6" s="26"/>
      <c r="PUR6" s="26"/>
      <c r="PUS6" s="26"/>
      <c r="PUT6" s="26"/>
      <c r="PUU6" s="26"/>
      <c r="PUV6" s="26"/>
      <c r="PUW6" s="26"/>
      <c r="PUX6" s="26"/>
      <c r="PUY6" s="26"/>
      <c r="PUZ6" s="26"/>
      <c r="PVA6" s="26"/>
      <c r="PVB6" s="26"/>
      <c r="PVC6" s="26"/>
      <c r="PVD6" s="26"/>
      <c r="PVE6" s="26"/>
      <c r="PVF6" s="26"/>
      <c r="PVG6" s="26"/>
      <c r="PVH6" s="26"/>
      <c r="PVI6" s="26"/>
      <c r="PVJ6" s="26"/>
      <c r="PVK6" s="26"/>
      <c r="PVL6" s="26"/>
      <c r="PVM6" s="26"/>
      <c r="PVN6" s="26"/>
      <c r="PVO6" s="26"/>
      <c r="PVP6" s="26"/>
      <c r="PVQ6" s="26"/>
      <c r="PVR6" s="26"/>
      <c r="PVS6" s="26"/>
      <c r="PVT6" s="26"/>
      <c r="PVU6" s="26"/>
      <c r="PVV6" s="26"/>
      <c r="PVW6" s="26"/>
      <c r="PVX6" s="26"/>
      <c r="PVY6" s="26"/>
      <c r="PVZ6" s="26"/>
      <c r="PWA6" s="26"/>
      <c r="PWB6" s="26"/>
      <c r="PWC6" s="26"/>
      <c r="PWD6" s="26"/>
      <c r="PWE6" s="26"/>
      <c r="PWF6" s="26"/>
      <c r="PWG6" s="26"/>
      <c r="PWH6" s="26"/>
      <c r="PWI6" s="26"/>
      <c r="PWJ6" s="26"/>
      <c r="PWK6" s="26"/>
      <c r="PWL6" s="26"/>
      <c r="PWM6" s="26"/>
      <c r="PWN6" s="26"/>
      <c r="PWO6" s="26"/>
      <c r="PWP6" s="26"/>
      <c r="PWQ6" s="26"/>
      <c r="PWR6" s="26"/>
      <c r="PWS6" s="26"/>
      <c r="PWT6" s="26"/>
      <c r="PWU6" s="26"/>
      <c r="PWV6" s="26"/>
      <c r="PWW6" s="26"/>
      <c r="PWX6" s="26"/>
      <c r="PWY6" s="26"/>
      <c r="PWZ6" s="26"/>
      <c r="PXA6" s="26"/>
      <c r="PXB6" s="26"/>
      <c r="PXC6" s="26"/>
      <c r="PXD6" s="26"/>
      <c r="PXE6" s="26"/>
      <c r="PXF6" s="26"/>
      <c r="PXG6" s="26"/>
      <c r="PXH6" s="26"/>
      <c r="PXI6" s="26"/>
      <c r="PXJ6" s="26"/>
      <c r="PXK6" s="26"/>
      <c r="PXL6" s="26"/>
      <c r="PXM6" s="26"/>
      <c r="PXN6" s="26"/>
      <c r="PXO6" s="26"/>
      <c r="PXP6" s="26"/>
      <c r="PXQ6" s="26"/>
      <c r="PXR6" s="26"/>
      <c r="PXS6" s="26"/>
      <c r="PXT6" s="26"/>
      <c r="PXU6" s="26"/>
      <c r="PXV6" s="26"/>
      <c r="PXW6" s="26"/>
      <c r="PXX6" s="26"/>
      <c r="PXY6" s="26"/>
      <c r="PXZ6" s="26"/>
      <c r="PYA6" s="26"/>
      <c r="PYB6" s="26"/>
      <c r="PYC6" s="26"/>
      <c r="PYD6" s="26"/>
      <c r="PYE6" s="26"/>
      <c r="PYF6" s="26"/>
      <c r="PYG6" s="26"/>
      <c r="PYH6" s="26"/>
      <c r="PYI6" s="26"/>
      <c r="PYJ6" s="26"/>
      <c r="PYK6" s="26"/>
      <c r="PYL6" s="26"/>
      <c r="PYM6" s="26"/>
      <c r="PYN6" s="26"/>
      <c r="PYO6" s="26"/>
      <c r="PYP6" s="26"/>
      <c r="PYQ6" s="26"/>
      <c r="PYR6" s="26"/>
      <c r="PYS6" s="26"/>
      <c r="PYT6" s="26"/>
      <c r="PYU6" s="26"/>
      <c r="PYV6" s="26"/>
      <c r="PYW6" s="26"/>
      <c r="PYX6" s="26"/>
      <c r="PYY6" s="26"/>
      <c r="PYZ6" s="26"/>
      <c r="PZA6" s="26"/>
      <c r="PZB6" s="26"/>
      <c r="PZC6" s="26"/>
      <c r="PZD6" s="26"/>
      <c r="PZE6" s="26"/>
      <c r="PZF6" s="26"/>
      <c r="PZG6" s="26"/>
      <c r="PZH6" s="26"/>
      <c r="PZI6" s="26"/>
      <c r="PZJ6" s="26"/>
      <c r="PZK6" s="26"/>
      <c r="PZL6" s="26"/>
      <c r="PZM6" s="26"/>
      <c r="PZN6" s="26"/>
      <c r="PZO6" s="26"/>
      <c r="PZP6" s="26"/>
      <c r="PZQ6" s="26"/>
      <c r="PZR6" s="26"/>
      <c r="PZS6" s="26"/>
      <c r="PZT6" s="26"/>
      <c r="PZU6" s="26"/>
      <c r="PZV6" s="26"/>
      <c r="PZW6" s="26"/>
      <c r="PZX6" s="26"/>
      <c r="PZY6" s="26"/>
      <c r="PZZ6" s="26"/>
      <c r="QAA6" s="26"/>
      <c r="QAB6" s="26"/>
      <c r="QAC6" s="26"/>
      <c r="QAD6" s="26"/>
      <c r="QAE6" s="26"/>
      <c r="QAF6" s="26"/>
      <c r="QAG6" s="26"/>
      <c r="QAH6" s="26"/>
      <c r="QAI6" s="26"/>
      <c r="QAJ6" s="26"/>
      <c r="QAK6" s="26"/>
      <c r="QAL6" s="26"/>
      <c r="QAM6" s="26"/>
      <c r="QAN6" s="26"/>
      <c r="QAO6" s="26"/>
      <c r="QAP6" s="26"/>
      <c r="QAQ6" s="26"/>
      <c r="QAR6" s="26"/>
      <c r="QAS6" s="26"/>
      <c r="QAT6" s="26"/>
      <c r="QAU6" s="26"/>
      <c r="QAV6" s="26"/>
      <c r="QAW6" s="26"/>
      <c r="QAX6" s="26"/>
      <c r="QAY6" s="26"/>
      <c r="QAZ6" s="26"/>
      <c r="QBA6" s="26"/>
      <c r="QBB6" s="26"/>
      <c r="QBC6" s="26"/>
      <c r="QBD6" s="26"/>
      <c r="QBE6" s="26"/>
      <c r="QBF6" s="26"/>
      <c r="QBG6" s="26"/>
      <c r="QBH6" s="26"/>
      <c r="QBI6" s="26"/>
      <c r="QBJ6" s="26"/>
      <c r="QBK6" s="26"/>
      <c r="QBL6" s="26"/>
      <c r="QBM6" s="26"/>
      <c r="QBN6" s="26"/>
      <c r="QBO6" s="26"/>
      <c r="QBP6" s="26"/>
      <c r="QBQ6" s="26"/>
      <c r="QBR6" s="26"/>
      <c r="QBS6" s="26"/>
      <c r="QBT6" s="26"/>
      <c r="QBU6" s="26"/>
      <c r="QBV6" s="26"/>
      <c r="QBW6" s="26"/>
      <c r="QBX6" s="26"/>
      <c r="QBY6" s="26"/>
      <c r="QBZ6" s="26"/>
      <c r="QCA6" s="26"/>
      <c r="QCB6" s="26"/>
      <c r="QCC6" s="26"/>
      <c r="QCD6" s="26"/>
      <c r="QCE6" s="26"/>
      <c r="QCF6" s="26"/>
      <c r="QCG6" s="26"/>
      <c r="QCH6" s="26"/>
      <c r="QCI6" s="26"/>
      <c r="QCJ6" s="26"/>
      <c r="QCK6" s="26"/>
      <c r="QCL6" s="26"/>
      <c r="QCM6" s="26"/>
      <c r="QCN6" s="26"/>
      <c r="QCO6" s="26"/>
      <c r="QCP6" s="26"/>
      <c r="QCQ6" s="26"/>
      <c r="QCR6" s="26"/>
      <c r="QCS6" s="26"/>
      <c r="QCT6" s="26"/>
      <c r="QCU6" s="26"/>
      <c r="QCV6" s="26"/>
      <c r="QCW6" s="26"/>
      <c r="QCX6" s="26"/>
      <c r="QCY6" s="26"/>
      <c r="QCZ6" s="26"/>
      <c r="QDA6" s="26"/>
      <c r="QDB6" s="26"/>
      <c r="QDC6" s="26"/>
      <c r="QDD6" s="26"/>
      <c r="QDE6" s="26"/>
      <c r="QDF6" s="26"/>
      <c r="QDG6" s="26"/>
      <c r="QDH6" s="26"/>
      <c r="QDI6" s="26"/>
      <c r="QDJ6" s="26"/>
      <c r="QDK6" s="26"/>
      <c r="QDL6" s="26"/>
      <c r="QDM6" s="26"/>
      <c r="QDN6" s="26"/>
      <c r="QDO6" s="26"/>
      <c r="QDP6" s="26"/>
      <c r="QDQ6" s="26"/>
      <c r="QDR6" s="26"/>
      <c r="QDS6" s="26"/>
      <c r="QDT6" s="26"/>
      <c r="QDU6" s="26"/>
      <c r="QDV6" s="26"/>
      <c r="QDW6" s="26"/>
      <c r="QDX6" s="26"/>
      <c r="QDY6" s="26"/>
      <c r="QDZ6" s="26"/>
      <c r="QEA6" s="26"/>
      <c r="QEB6" s="26"/>
      <c r="QEC6" s="26"/>
      <c r="QED6" s="26"/>
      <c r="QEE6" s="26"/>
      <c r="QEF6" s="26"/>
      <c r="QEG6" s="26"/>
      <c r="QEH6" s="26"/>
      <c r="QEI6" s="26"/>
      <c r="QEJ6" s="26"/>
      <c r="QEK6" s="26"/>
      <c r="QEL6" s="26"/>
      <c r="QEM6" s="26"/>
      <c r="QEN6" s="26"/>
      <c r="QEO6" s="26"/>
      <c r="QEP6" s="26"/>
      <c r="QEQ6" s="26"/>
      <c r="QER6" s="26"/>
      <c r="QES6" s="26"/>
      <c r="QET6" s="26"/>
      <c r="QEU6" s="26"/>
      <c r="QEV6" s="26"/>
      <c r="QEW6" s="26"/>
      <c r="QEX6" s="26"/>
      <c r="QEY6" s="26"/>
      <c r="QEZ6" s="26"/>
      <c r="QFA6" s="26"/>
      <c r="QFB6" s="26"/>
      <c r="QFC6" s="26"/>
      <c r="QFD6" s="26"/>
      <c r="QFE6" s="26"/>
      <c r="QFF6" s="26"/>
      <c r="QFG6" s="26"/>
      <c r="QFH6" s="26"/>
      <c r="QFI6" s="26"/>
      <c r="QFJ6" s="26"/>
      <c r="QFK6" s="26"/>
      <c r="QFL6" s="26"/>
      <c r="QFM6" s="26"/>
      <c r="QFN6" s="26"/>
      <c r="QFO6" s="26"/>
      <c r="QFP6" s="26"/>
      <c r="QFQ6" s="26"/>
      <c r="QFR6" s="26"/>
      <c r="QFS6" s="26"/>
      <c r="QFT6" s="26"/>
      <c r="QFU6" s="26"/>
      <c r="QFV6" s="26"/>
      <c r="QFW6" s="26"/>
      <c r="QFX6" s="26"/>
      <c r="QFY6" s="26"/>
      <c r="QFZ6" s="26"/>
      <c r="QGA6" s="26"/>
      <c r="QGB6" s="26"/>
      <c r="QGC6" s="26"/>
      <c r="QGD6" s="26"/>
      <c r="QGE6" s="26"/>
      <c r="QGF6" s="26"/>
      <c r="QGG6" s="26"/>
      <c r="QGH6" s="26"/>
      <c r="QGI6" s="26"/>
      <c r="QGJ6" s="26"/>
      <c r="QGK6" s="26"/>
      <c r="QGL6" s="26"/>
      <c r="QGM6" s="26"/>
      <c r="QGN6" s="26"/>
      <c r="QGO6" s="26"/>
      <c r="QGP6" s="26"/>
      <c r="QGQ6" s="26"/>
      <c r="QGR6" s="26"/>
      <c r="QGS6" s="26"/>
      <c r="QGT6" s="26"/>
      <c r="QGU6" s="26"/>
      <c r="QGV6" s="26"/>
      <c r="QGW6" s="26"/>
      <c r="QGX6" s="26"/>
      <c r="QGY6" s="26"/>
      <c r="QGZ6" s="26"/>
      <c r="QHA6" s="26"/>
      <c r="QHB6" s="26"/>
      <c r="QHC6" s="26"/>
      <c r="QHD6" s="26"/>
      <c r="QHE6" s="26"/>
      <c r="QHF6" s="26"/>
      <c r="QHG6" s="26"/>
      <c r="QHH6" s="26"/>
      <c r="QHI6" s="26"/>
      <c r="QHJ6" s="26"/>
      <c r="QHK6" s="26"/>
      <c r="QHL6" s="26"/>
      <c r="QHM6" s="26"/>
      <c r="QHN6" s="26"/>
      <c r="QHO6" s="26"/>
      <c r="QHP6" s="26"/>
      <c r="QHQ6" s="26"/>
      <c r="QHR6" s="26"/>
      <c r="QHS6" s="26"/>
      <c r="QHT6" s="26"/>
      <c r="QHU6" s="26"/>
      <c r="QHV6" s="26"/>
      <c r="QHW6" s="26"/>
      <c r="QHX6" s="26"/>
      <c r="QHY6" s="26"/>
      <c r="QHZ6" s="26"/>
      <c r="QIA6" s="26"/>
      <c r="QIB6" s="26"/>
      <c r="QIC6" s="26"/>
      <c r="QID6" s="26"/>
      <c r="QIE6" s="26"/>
      <c r="QIF6" s="26"/>
      <c r="QIG6" s="26"/>
      <c r="QIH6" s="26"/>
      <c r="QII6" s="26"/>
      <c r="QIJ6" s="26"/>
      <c r="QIK6" s="26"/>
      <c r="QIL6" s="26"/>
      <c r="QIM6" s="26"/>
      <c r="QIN6" s="26"/>
      <c r="QIO6" s="26"/>
      <c r="QIP6" s="26"/>
      <c r="QIQ6" s="26"/>
      <c r="QIR6" s="26"/>
      <c r="QIS6" s="26"/>
      <c r="QIT6" s="26"/>
      <c r="QIU6" s="26"/>
      <c r="QIV6" s="26"/>
      <c r="QIW6" s="26"/>
      <c r="QIX6" s="26"/>
      <c r="QIY6" s="26"/>
      <c r="QIZ6" s="26"/>
      <c r="QJA6" s="26"/>
      <c r="QJB6" s="26"/>
      <c r="QJC6" s="26"/>
      <c r="QJD6" s="26"/>
      <c r="QJE6" s="26"/>
      <c r="QJF6" s="26"/>
      <c r="QJG6" s="26"/>
      <c r="QJH6" s="26"/>
      <c r="QJI6" s="26"/>
      <c r="QJJ6" s="26"/>
      <c r="QJK6" s="26"/>
      <c r="QJL6" s="26"/>
      <c r="QJM6" s="26"/>
      <c r="QJN6" s="26"/>
      <c r="QJO6" s="26"/>
      <c r="QJP6" s="26"/>
      <c r="QJQ6" s="26"/>
      <c r="QJR6" s="26"/>
      <c r="QJS6" s="26"/>
      <c r="QJT6" s="26"/>
      <c r="QJU6" s="26"/>
      <c r="QJV6" s="26"/>
      <c r="QJW6" s="26"/>
      <c r="QJX6" s="26"/>
      <c r="QJY6" s="26"/>
      <c r="QJZ6" s="26"/>
      <c r="QKA6" s="26"/>
      <c r="QKB6" s="26"/>
      <c r="QKC6" s="26"/>
      <c r="QKD6" s="26"/>
      <c r="QKE6" s="26"/>
      <c r="QKF6" s="26"/>
      <c r="QKG6" s="26"/>
      <c r="QKH6" s="26"/>
      <c r="QKI6" s="26"/>
      <c r="QKJ6" s="26"/>
      <c r="QKK6" s="26"/>
      <c r="QKL6" s="26"/>
      <c r="QKM6" s="26"/>
      <c r="QKN6" s="26"/>
      <c r="QKO6" s="26"/>
      <c r="QKP6" s="26"/>
      <c r="QKQ6" s="26"/>
      <c r="QKR6" s="26"/>
      <c r="QKS6" s="26"/>
      <c r="QKT6" s="26"/>
      <c r="QKU6" s="26"/>
      <c r="QKV6" s="26"/>
      <c r="QKW6" s="26"/>
      <c r="QKX6" s="26"/>
      <c r="QKY6" s="26"/>
      <c r="QKZ6" s="26"/>
      <c r="QLA6" s="26"/>
      <c r="QLB6" s="26"/>
      <c r="QLC6" s="26"/>
      <c r="QLD6" s="26"/>
      <c r="QLE6" s="26"/>
      <c r="QLF6" s="26"/>
      <c r="QLG6" s="26"/>
      <c r="QLH6" s="26"/>
      <c r="QLI6" s="26"/>
      <c r="QLJ6" s="26"/>
      <c r="QLK6" s="26"/>
      <c r="QLL6" s="26"/>
      <c r="QLM6" s="26"/>
      <c r="QLN6" s="26"/>
      <c r="QLO6" s="26"/>
      <c r="QLP6" s="26"/>
      <c r="QLQ6" s="26"/>
      <c r="QLR6" s="26"/>
      <c r="QLS6" s="26"/>
      <c r="QLT6" s="26"/>
      <c r="QLU6" s="26"/>
      <c r="QLV6" s="26"/>
      <c r="QLW6" s="26"/>
      <c r="QLX6" s="26"/>
      <c r="QLY6" s="26"/>
      <c r="QLZ6" s="26"/>
      <c r="QMA6" s="26"/>
      <c r="QMB6" s="26"/>
      <c r="QMC6" s="26"/>
      <c r="QMD6" s="26"/>
      <c r="QME6" s="26"/>
      <c r="QMF6" s="26"/>
      <c r="QMG6" s="26"/>
      <c r="QMH6" s="26"/>
      <c r="QMI6" s="26"/>
      <c r="QMJ6" s="26"/>
      <c r="QMK6" s="26"/>
      <c r="QML6" s="26"/>
      <c r="QMM6" s="26"/>
      <c r="QMN6" s="26"/>
      <c r="QMO6" s="26"/>
      <c r="QMP6" s="26"/>
      <c r="QMQ6" s="26"/>
      <c r="QMR6" s="26"/>
      <c r="QMS6" s="26"/>
      <c r="QMT6" s="26"/>
      <c r="QMU6" s="26"/>
      <c r="QMV6" s="26"/>
      <c r="QMW6" s="26"/>
      <c r="QMX6" s="26"/>
      <c r="QMY6" s="26"/>
      <c r="QMZ6" s="26"/>
      <c r="QNA6" s="26"/>
      <c r="QNB6" s="26"/>
      <c r="QNC6" s="26"/>
      <c r="QND6" s="26"/>
      <c r="QNE6" s="26"/>
      <c r="QNF6" s="26"/>
      <c r="QNG6" s="26"/>
      <c r="QNH6" s="26"/>
      <c r="QNI6" s="26"/>
      <c r="QNJ6" s="26"/>
      <c r="QNK6" s="26"/>
      <c r="QNL6" s="26"/>
      <c r="QNM6" s="26"/>
      <c r="QNN6" s="26"/>
      <c r="QNO6" s="26"/>
      <c r="QNP6" s="26"/>
      <c r="QNQ6" s="26"/>
      <c r="QNR6" s="26"/>
      <c r="QNS6" s="26"/>
      <c r="QNT6" s="26"/>
      <c r="QNU6" s="26"/>
      <c r="QNV6" s="26"/>
      <c r="QNW6" s="26"/>
      <c r="QNX6" s="26"/>
      <c r="QNY6" s="26"/>
      <c r="QNZ6" s="26"/>
      <c r="QOA6" s="26"/>
      <c r="QOB6" s="26"/>
      <c r="QOC6" s="26"/>
      <c r="QOD6" s="26"/>
      <c r="QOE6" s="26"/>
      <c r="QOF6" s="26"/>
      <c r="QOG6" s="26"/>
      <c r="QOH6" s="26"/>
      <c r="QOI6" s="26"/>
      <c r="QOJ6" s="26"/>
      <c r="QOK6" s="26"/>
      <c r="QOL6" s="26"/>
      <c r="QOM6" s="26"/>
      <c r="QON6" s="26"/>
      <c r="QOO6" s="26"/>
      <c r="QOP6" s="26"/>
      <c r="QOQ6" s="26"/>
      <c r="QOR6" s="26"/>
      <c r="QOS6" s="26"/>
      <c r="QOT6" s="26"/>
      <c r="QOU6" s="26"/>
      <c r="QOV6" s="26"/>
      <c r="QOW6" s="26"/>
      <c r="QOX6" s="26"/>
      <c r="QOY6" s="26"/>
      <c r="QOZ6" s="26"/>
      <c r="QPA6" s="26"/>
      <c r="QPB6" s="26"/>
      <c r="QPC6" s="26"/>
      <c r="QPD6" s="26"/>
      <c r="QPE6" s="26"/>
      <c r="QPF6" s="26"/>
      <c r="QPG6" s="26"/>
      <c r="QPH6" s="26"/>
      <c r="QPI6" s="26"/>
      <c r="QPJ6" s="26"/>
      <c r="QPK6" s="26"/>
      <c r="QPL6" s="26"/>
      <c r="QPM6" s="26"/>
      <c r="QPN6" s="26"/>
      <c r="QPO6" s="26"/>
      <c r="QPP6" s="26"/>
      <c r="QPQ6" s="26"/>
      <c r="QPR6" s="26"/>
      <c r="QPS6" s="26"/>
      <c r="QPT6" s="26"/>
      <c r="QPU6" s="26"/>
      <c r="QPV6" s="26"/>
      <c r="QPW6" s="26"/>
      <c r="QPX6" s="26"/>
      <c r="QPY6" s="26"/>
      <c r="QPZ6" s="26"/>
      <c r="QQA6" s="26"/>
      <c r="QQB6" s="26"/>
      <c r="QQC6" s="26"/>
      <c r="QQD6" s="26"/>
      <c r="QQE6" s="26"/>
      <c r="QQF6" s="26"/>
      <c r="QQG6" s="26"/>
      <c r="QQH6" s="26"/>
      <c r="QQI6" s="26"/>
      <c r="QQJ6" s="26"/>
      <c r="QQK6" s="26"/>
      <c r="QQL6" s="26"/>
      <c r="QQM6" s="26"/>
      <c r="QQN6" s="26"/>
      <c r="QQO6" s="26"/>
      <c r="QQP6" s="26"/>
      <c r="QQQ6" s="26"/>
      <c r="QQR6" s="26"/>
      <c r="QQS6" s="26"/>
      <c r="QQT6" s="26"/>
      <c r="QQU6" s="26"/>
      <c r="QQV6" s="26"/>
      <c r="QQW6" s="26"/>
      <c r="QQX6" s="26"/>
      <c r="QQY6" s="26"/>
      <c r="QQZ6" s="26"/>
      <c r="QRA6" s="26"/>
      <c r="QRB6" s="26"/>
      <c r="QRC6" s="26"/>
      <c r="QRD6" s="26"/>
      <c r="QRE6" s="26"/>
      <c r="QRF6" s="26"/>
      <c r="QRG6" s="26"/>
      <c r="QRH6" s="26"/>
      <c r="QRI6" s="26"/>
      <c r="QRJ6" s="26"/>
      <c r="QRK6" s="26"/>
      <c r="QRL6" s="26"/>
      <c r="QRM6" s="26"/>
      <c r="QRN6" s="26"/>
      <c r="QRO6" s="26"/>
      <c r="QRP6" s="26"/>
      <c r="QRQ6" s="26"/>
      <c r="QRR6" s="26"/>
      <c r="QRS6" s="26"/>
      <c r="QRT6" s="26"/>
      <c r="QRU6" s="26"/>
      <c r="QRV6" s="26"/>
      <c r="QRW6" s="26"/>
      <c r="QRX6" s="26"/>
      <c r="QRY6" s="26"/>
      <c r="QRZ6" s="26"/>
      <c r="QSA6" s="26"/>
      <c r="QSB6" s="26"/>
      <c r="QSC6" s="26"/>
      <c r="QSD6" s="26"/>
      <c r="QSE6" s="26"/>
      <c r="QSF6" s="26"/>
      <c r="QSG6" s="26"/>
      <c r="QSH6" s="26"/>
      <c r="QSI6" s="26"/>
      <c r="QSJ6" s="26"/>
      <c r="QSK6" s="26"/>
      <c r="QSL6" s="26"/>
      <c r="QSM6" s="26"/>
      <c r="QSN6" s="26"/>
      <c r="QSO6" s="26"/>
      <c r="QSP6" s="26"/>
      <c r="QSQ6" s="26"/>
      <c r="QSR6" s="26"/>
      <c r="QSS6" s="26"/>
      <c r="QST6" s="26"/>
      <c r="QSU6" s="26"/>
      <c r="QSV6" s="26"/>
      <c r="QSW6" s="26"/>
      <c r="QSX6" s="26"/>
      <c r="QSY6" s="26"/>
      <c r="QSZ6" s="26"/>
      <c r="QTA6" s="26"/>
      <c r="QTB6" s="26"/>
      <c r="QTC6" s="26"/>
      <c r="QTD6" s="26"/>
      <c r="QTE6" s="26"/>
      <c r="QTF6" s="26"/>
      <c r="QTG6" s="26"/>
      <c r="QTH6" s="26"/>
      <c r="QTI6" s="26"/>
      <c r="QTJ6" s="26"/>
      <c r="QTK6" s="26"/>
      <c r="QTL6" s="26"/>
      <c r="QTM6" s="26"/>
      <c r="QTN6" s="26"/>
      <c r="QTO6" s="26"/>
      <c r="QTP6" s="26"/>
      <c r="QTQ6" s="26"/>
      <c r="QTR6" s="26"/>
      <c r="QTS6" s="26"/>
      <c r="QTT6" s="26"/>
      <c r="QTU6" s="26"/>
      <c r="QTV6" s="26"/>
      <c r="QTW6" s="26"/>
      <c r="QTX6" s="26"/>
      <c r="QTY6" s="26"/>
      <c r="QTZ6" s="26"/>
      <c r="QUA6" s="26"/>
      <c r="QUB6" s="26"/>
      <c r="QUC6" s="26"/>
      <c r="QUD6" s="26"/>
      <c r="QUE6" s="26"/>
      <c r="QUF6" s="26"/>
      <c r="QUG6" s="26"/>
      <c r="QUH6" s="26"/>
      <c r="QUI6" s="26"/>
      <c r="QUJ6" s="26"/>
      <c r="QUK6" s="26"/>
      <c r="QUL6" s="26"/>
      <c r="QUM6" s="26"/>
      <c r="QUN6" s="26"/>
      <c r="QUO6" s="26"/>
      <c r="QUP6" s="26"/>
      <c r="QUQ6" s="26"/>
      <c r="QUR6" s="26"/>
      <c r="QUS6" s="26"/>
      <c r="QUT6" s="26"/>
      <c r="QUU6" s="26"/>
      <c r="QUV6" s="26"/>
      <c r="QUW6" s="26"/>
      <c r="QUX6" s="26"/>
      <c r="QUY6" s="26"/>
      <c r="QUZ6" s="26"/>
      <c r="QVA6" s="26"/>
      <c r="QVB6" s="26"/>
      <c r="QVC6" s="26"/>
      <c r="QVD6" s="26"/>
      <c r="QVE6" s="26"/>
      <c r="QVF6" s="26"/>
      <c r="QVG6" s="26"/>
      <c r="QVH6" s="26"/>
      <c r="QVI6" s="26"/>
      <c r="QVJ6" s="26"/>
      <c r="QVK6" s="26"/>
      <c r="QVL6" s="26"/>
      <c r="QVM6" s="26"/>
      <c r="QVN6" s="26"/>
      <c r="QVO6" s="26"/>
      <c r="QVP6" s="26"/>
      <c r="QVQ6" s="26"/>
      <c r="QVR6" s="26"/>
      <c r="QVS6" s="26"/>
      <c r="QVT6" s="26"/>
      <c r="QVU6" s="26"/>
      <c r="QVV6" s="26"/>
      <c r="QVW6" s="26"/>
      <c r="QVX6" s="26"/>
      <c r="QVY6" s="26"/>
      <c r="QVZ6" s="26"/>
      <c r="QWA6" s="26"/>
      <c r="QWB6" s="26"/>
      <c r="QWC6" s="26"/>
      <c r="QWD6" s="26"/>
      <c r="QWE6" s="26"/>
      <c r="QWF6" s="26"/>
      <c r="QWG6" s="26"/>
      <c r="QWH6" s="26"/>
      <c r="QWI6" s="26"/>
      <c r="QWJ6" s="26"/>
      <c r="QWK6" s="26"/>
      <c r="QWL6" s="26"/>
      <c r="QWM6" s="26"/>
      <c r="QWN6" s="26"/>
      <c r="QWO6" s="26"/>
      <c r="QWP6" s="26"/>
      <c r="QWQ6" s="26"/>
      <c r="QWR6" s="26"/>
      <c r="QWS6" s="26"/>
      <c r="QWT6" s="26"/>
      <c r="QWU6" s="26"/>
      <c r="QWV6" s="26"/>
      <c r="QWW6" s="26"/>
      <c r="QWX6" s="26"/>
      <c r="QWY6" s="26"/>
      <c r="QWZ6" s="26"/>
      <c r="QXA6" s="26"/>
      <c r="QXB6" s="26"/>
      <c r="QXC6" s="26"/>
      <c r="QXD6" s="26"/>
      <c r="QXE6" s="26"/>
      <c r="QXF6" s="26"/>
      <c r="QXG6" s="26"/>
      <c r="QXH6" s="26"/>
      <c r="QXI6" s="26"/>
      <c r="QXJ6" s="26"/>
      <c r="QXK6" s="26"/>
      <c r="QXL6" s="26"/>
      <c r="QXM6" s="26"/>
      <c r="QXN6" s="26"/>
      <c r="QXO6" s="26"/>
      <c r="QXP6" s="26"/>
      <c r="QXQ6" s="26"/>
      <c r="QXR6" s="26"/>
      <c r="QXS6" s="26"/>
      <c r="QXT6" s="26"/>
      <c r="QXU6" s="26"/>
      <c r="QXV6" s="26"/>
      <c r="QXW6" s="26"/>
      <c r="QXX6" s="26"/>
      <c r="QXY6" s="26"/>
      <c r="QXZ6" s="26"/>
      <c r="QYA6" s="26"/>
      <c r="QYB6" s="26"/>
      <c r="QYC6" s="26"/>
      <c r="QYD6" s="26"/>
      <c r="QYE6" s="26"/>
      <c r="QYF6" s="26"/>
      <c r="QYG6" s="26"/>
      <c r="QYH6" s="26"/>
      <c r="QYI6" s="26"/>
      <c r="QYJ6" s="26"/>
      <c r="QYK6" s="26"/>
      <c r="QYL6" s="26"/>
      <c r="QYM6" s="26"/>
      <c r="QYN6" s="26"/>
      <c r="QYO6" s="26"/>
      <c r="QYP6" s="26"/>
      <c r="QYQ6" s="26"/>
      <c r="QYR6" s="26"/>
      <c r="QYS6" s="26"/>
      <c r="QYT6" s="26"/>
      <c r="QYU6" s="26"/>
      <c r="QYV6" s="26"/>
      <c r="QYW6" s="26"/>
      <c r="QYX6" s="26"/>
      <c r="QYY6" s="26"/>
      <c r="QYZ6" s="26"/>
      <c r="QZA6" s="26"/>
      <c r="QZB6" s="26"/>
      <c r="QZC6" s="26"/>
      <c r="QZD6" s="26"/>
      <c r="QZE6" s="26"/>
      <c r="QZF6" s="26"/>
      <c r="QZG6" s="26"/>
      <c r="QZH6" s="26"/>
      <c r="QZI6" s="26"/>
      <c r="QZJ6" s="26"/>
      <c r="QZK6" s="26"/>
      <c r="QZL6" s="26"/>
      <c r="QZM6" s="26"/>
      <c r="QZN6" s="26"/>
      <c r="QZO6" s="26"/>
      <c r="QZP6" s="26"/>
      <c r="QZQ6" s="26"/>
      <c r="QZR6" s="26"/>
      <c r="QZS6" s="26"/>
      <c r="QZT6" s="26"/>
      <c r="QZU6" s="26"/>
      <c r="QZV6" s="26"/>
      <c r="QZW6" s="26"/>
      <c r="QZX6" s="26"/>
      <c r="QZY6" s="26"/>
      <c r="QZZ6" s="26"/>
      <c r="RAA6" s="26"/>
      <c r="RAB6" s="26"/>
      <c r="RAC6" s="26"/>
      <c r="RAD6" s="26"/>
      <c r="RAE6" s="26"/>
      <c r="RAF6" s="26"/>
      <c r="RAG6" s="26"/>
      <c r="RAH6" s="26"/>
      <c r="RAI6" s="26"/>
      <c r="RAJ6" s="26"/>
      <c r="RAK6" s="26"/>
      <c r="RAL6" s="26"/>
      <c r="RAM6" s="26"/>
      <c r="RAN6" s="26"/>
      <c r="RAO6" s="26"/>
      <c r="RAP6" s="26"/>
      <c r="RAQ6" s="26"/>
      <c r="RAR6" s="26"/>
      <c r="RAS6" s="26"/>
      <c r="RAT6" s="26"/>
      <c r="RAU6" s="26"/>
      <c r="RAV6" s="26"/>
      <c r="RAW6" s="26"/>
      <c r="RAX6" s="26"/>
      <c r="RAY6" s="26"/>
      <c r="RAZ6" s="26"/>
      <c r="RBA6" s="26"/>
      <c r="RBB6" s="26"/>
      <c r="RBC6" s="26"/>
      <c r="RBD6" s="26"/>
      <c r="RBE6" s="26"/>
      <c r="RBF6" s="26"/>
      <c r="RBG6" s="26"/>
      <c r="RBH6" s="26"/>
      <c r="RBI6" s="26"/>
      <c r="RBJ6" s="26"/>
      <c r="RBK6" s="26"/>
      <c r="RBL6" s="26"/>
      <c r="RBM6" s="26"/>
      <c r="RBN6" s="26"/>
      <c r="RBO6" s="26"/>
      <c r="RBP6" s="26"/>
      <c r="RBQ6" s="26"/>
      <c r="RBR6" s="26"/>
      <c r="RBS6" s="26"/>
      <c r="RBT6" s="26"/>
      <c r="RBU6" s="26"/>
      <c r="RBV6" s="26"/>
      <c r="RBW6" s="26"/>
      <c r="RBX6" s="26"/>
      <c r="RBY6" s="26"/>
      <c r="RBZ6" s="26"/>
      <c r="RCA6" s="26"/>
      <c r="RCB6" s="26"/>
      <c r="RCC6" s="26"/>
      <c r="RCD6" s="26"/>
      <c r="RCE6" s="26"/>
      <c r="RCF6" s="26"/>
      <c r="RCG6" s="26"/>
      <c r="RCH6" s="26"/>
      <c r="RCI6" s="26"/>
      <c r="RCJ6" s="26"/>
      <c r="RCK6" s="26"/>
      <c r="RCL6" s="26"/>
      <c r="RCM6" s="26"/>
      <c r="RCN6" s="26"/>
      <c r="RCO6" s="26"/>
      <c r="RCP6" s="26"/>
      <c r="RCQ6" s="26"/>
      <c r="RCR6" s="26"/>
      <c r="RCS6" s="26"/>
      <c r="RCT6" s="26"/>
      <c r="RCU6" s="26"/>
      <c r="RCV6" s="26"/>
      <c r="RCW6" s="26"/>
      <c r="RCX6" s="26"/>
      <c r="RCY6" s="26"/>
      <c r="RCZ6" s="26"/>
      <c r="RDA6" s="26"/>
      <c r="RDB6" s="26"/>
      <c r="RDC6" s="26"/>
      <c r="RDD6" s="26"/>
      <c r="RDE6" s="26"/>
      <c r="RDF6" s="26"/>
      <c r="RDG6" s="26"/>
      <c r="RDH6" s="26"/>
      <c r="RDI6" s="26"/>
      <c r="RDJ6" s="26"/>
      <c r="RDK6" s="26"/>
      <c r="RDL6" s="26"/>
      <c r="RDM6" s="26"/>
      <c r="RDN6" s="26"/>
      <c r="RDO6" s="26"/>
      <c r="RDP6" s="26"/>
      <c r="RDQ6" s="26"/>
      <c r="RDR6" s="26"/>
      <c r="RDS6" s="26"/>
      <c r="RDT6" s="26"/>
      <c r="RDU6" s="26"/>
      <c r="RDV6" s="26"/>
      <c r="RDW6" s="26"/>
      <c r="RDX6" s="26"/>
      <c r="RDY6" s="26"/>
      <c r="RDZ6" s="26"/>
      <c r="REA6" s="26"/>
      <c r="REB6" s="26"/>
      <c r="REC6" s="26"/>
      <c r="RED6" s="26"/>
      <c r="REE6" s="26"/>
      <c r="REF6" s="26"/>
      <c r="REG6" s="26"/>
      <c r="REH6" s="26"/>
      <c r="REI6" s="26"/>
      <c r="REJ6" s="26"/>
      <c r="REK6" s="26"/>
      <c r="REL6" s="26"/>
      <c r="REM6" s="26"/>
      <c r="REN6" s="26"/>
      <c r="REO6" s="26"/>
      <c r="REP6" s="26"/>
      <c r="REQ6" s="26"/>
      <c r="RER6" s="26"/>
      <c r="RES6" s="26"/>
      <c r="RET6" s="26"/>
      <c r="REU6" s="26"/>
      <c r="REV6" s="26"/>
      <c r="REW6" s="26"/>
      <c r="REX6" s="26"/>
      <c r="REY6" s="26"/>
      <c r="REZ6" s="26"/>
      <c r="RFA6" s="26"/>
      <c r="RFB6" s="26"/>
      <c r="RFC6" s="26"/>
      <c r="RFD6" s="26"/>
      <c r="RFE6" s="26"/>
      <c r="RFF6" s="26"/>
      <c r="RFG6" s="26"/>
      <c r="RFH6" s="26"/>
      <c r="RFI6" s="26"/>
      <c r="RFJ6" s="26"/>
      <c r="RFK6" s="26"/>
      <c r="RFL6" s="26"/>
      <c r="RFM6" s="26"/>
      <c r="RFN6" s="26"/>
      <c r="RFO6" s="26"/>
      <c r="RFP6" s="26"/>
      <c r="RFQ6" s="26"/>
      <c r="RFR6" s="26"/>
      <c r="RFS6" s="26"/>
      <c r="RFT6" s="26"/>
      <c r="RFU6" s="26"/>
      <c r="RFV6" s="26"/>
      <c r="RFW6" s="26"/>
      <c r="RFX6" s="26"/>
      <c r="RFY6" s="26"/>
      <c r="RFZ6" s="26"/>
      <c r="RGA6" s="26"/>
      <c r="RGB6" s="26"/>
      <c r="RGC6" s="26"/>
      <c r="RGD6" s="26"/>
      <c r="RGE6" s="26"/>
      <c r="RGF6" s="26"/>
      <c r="RGG6" s="26"/>
      <c r="RGH6" s="26"/>
      <c r="RGI6" s="26"/>
      <c r="RGJ6" s="26"/>
      <c r="RGK6" s="26"/>
      <c r="RGL6" s="26"/>
      <c r="RGM6" s="26"/>
      <c r="RGN6" s="26"/>
      <c r="RGO6" s="26"/>
      <c r="RGP6" s="26"/>
      <c r="RGQ6" s="26"/>
      <c r="RGR6" s="26"/>
      <c r="RGS6" s="26"/>
      <c r="RGT6" s="26"/>
      <c r="RGU6" s="26"/>
      <c r="RGV6" s="26"/>
      <c r="RGW6" s="26"/>
      <c r="RGX6" s="26"/>
      <c r="RGY6" s="26"/>
      <c r="RGZ6" s="26"/>
      <c r="RHA6" s="26"/>
      <c r="RHB6" s="26"/>
      <c r="RHC6" s="26"/>
      <c r="RHD6" s="26"/>
      <c r="RHE6" s="26"/>
      <c r="RHF6" s="26"/>
      <c r="RHG6" s="26"/>
      <c r="RHH6" s="26"/>
      <c r="RHI6" s="26"/>
      <c r="RHJ6" s="26"/>
      <c r="RHK6" s="26"/>
      <c r="RHL6" s="26"/>
      <c r="RHM6" s="26"/>
      <c r="RHN6" s="26"/>
      <c r="RHO6" s="26"/>
      <c r="RHP6" s="26"/>
      <c r="RHQ6" s="26"/>
      <c r="RHR6" s="26"/>
      <c r="RHS6" s="26"/>
      <c r="RHT6" s="26"/>
      <c r="RHU6" s="26"/>
      <c r="RHV6" s="26"/>
      <c r="RHW6" s="26"/>
      <c r="RHX6" s="26"/>
      <c r="RHY6" s="26"/>
      <c r="RHZ6" s="26"/>
      <c r="RIA6" s="26"/>
      <c r="RIB6" s="26"/>
      <c r="RIC6" s="26"/>
      <c r="RID6" s="26"/>
      <c r="RIE6" s="26"/>
      <c r="RIF6" s="26"/>
      <c r="RIG6" s="26"/>
      <c r="RIH6" s="26"/>
      <c r="RII6" s="26"/>
      <c r="RIJ6" s="26"/>
      <c r="RIK6" s="26"/>
      <c r="RIL6" s="26"/>
      <c r="RIM6" s="26"/>
      <c r="RIN6" s="26"/>
      <c r="RIO6" s="26"/>
      <c r="RIP6" s="26"/>
      <c r="RIQ6" s="26"/>
      <c r="RIR6" s="26"/>
      <c r="RIS6" s="26"/>
      <c r="RIT6" s="26"/>
      <c r="RIU6" s="26"/>
      <c r="RIV6" s="26"/>
      <c r="RIW6" s="26"/>
      <c r="RIX6" s="26"/>
      <c r="RIY6" s="26"/>
      <c r="RIZ6" s="26"/>
      <c r="RJA6" s="26"/>
      <c r="RJB6" s="26"/>
      <c r="RJC6" s="26"/>
      <c r="RJD6" s="26"/>
      <c r="RJE6" s="26"/>
      <c r="RJF6" s="26"/>
      <c r="RJG6" s="26"/>
      <c r="RJH6" s="26"/>
      <c r="RJI6" s="26"/>
      <c r="RJJ6" s="26"/>
      <c r="RJK6" s="26"/>
      <c r="RJL6" s="26"/>
      <c r="RJM6" s="26"/>
      <c r="RJN6" s="26"/>
      <c r="RJO6" s="26"/>
      <c r="RJP6" s="26"/>
      <c r="RJQ6" s="26"/>
      <c r="RJR6" s="26"/>
      <c r="RJS6" s="26"/>
      <c r="RJT6" s="26"/>
      <c r="RJU6" s="26"/>
      <c r="RJV6" s="26"/>
      <c r="RJW6" s="26"/>
      <c r="RJX6" s="26"/>
      <c r="RJY6" s="26"/>
      <c r="RJZ6" s="26"/>
      <c r="RKA6" s="26"/>
      <c r="RKB6" s="26"/>
      <c r="RKC6" s="26"/>
      <c r="RKD6" s="26"/>
      <c r="RKE6" s="26"/>
      <c r="RKF6" s="26"/>
      <c r="RKG6" s="26"/>
      <c r="RKH6" s="26"/>
      <c r="RKI6" s="26"/>
      <c r="RKJ6" s="26"/>
      <c r="RKK6" s="26"/>
      <c r="RKL6" s="26"/>
      <c r="RKM6" s="26"/>
      <c r="RKN6" s="26"/>
      <c r="RKO6" s="26"/>
      <c r="RKP6" s="26"/>
      <c r="RKQ6" s="26"/>
      <c r="RKR6" s="26"/>
      <c r="RKS6" s="26"/>
      <c r="RKT6" s="26"/>
      <c r="RKU6" s="26"/>
      <c r="RKV6" s="26"/>
      <c r="RKW6" s="26"/>
      <c r="RKX6" s="26"/>
      <c r="RKY6" s="26"/>
      <c r="RKZ6" s="26"/>
      <c r="RLA6" s="26"/>
      <c r="RLB6" s="26"/>
      <c r="RLC6" s="26"/>
      <c r="RLD6" s="26"/>
      <c r="RLE6" s="26"/>
      <c r="RLF6" s="26"/>
      <c r="RLG6" s="26"/>
      <c r="RLH6" s="26"/>
      <c r="RLI6" s="26"/>
      <c r="RLJ6" s="26"/>
      <c r="RLK6" s="26"/>
      <c r="RLL6" s="26"/>
      <c r="RLM6" s="26"/>
      <c r="RLN6" s="26"/>
      <c r="RLO6" s="26"/>
      <c r="RLP6" s="26"/>
      <c r="RLQ6" s="26"/>
      <c r="RLR6" s="26"/>
      <c r="RLS6" s="26"/>
      <c r="RLT6" s="26"/>
      <c r="RLU6" s="26"/>
      <c r="RLV6" s="26"/>
      <c r="RLW6" s="26"/>
      <c r="RLX6" s="26"/>
      <c r="RLY6" s="26"/>
      <c r="RLZ6" s="26"/>
      <c r="RMA6" s="26"/>
      <c r="RMB6" s="26"/>
      <c r="RMC6" s="26"/>
      <c r="RMD6" s="26"/>
      <c r="RME6" s="26"/>
      <c r="RMF6" s="26"/>
      <c r="RMG6" s="26"/>
      <c r="RMH6" s="26"/>
      <c r="RMI6" s="26"/>
      <c r="RMJ6" s="26"/>
      <c r="RMK6" s="26"/>
      <c r="RML6" s="26"/>
      <c r="RMM6" s="26"/>
      <c r="RMN6" s="26"/>
      <c r="RMO6" s="26"/>
      <c r="RMP6" s="26"/>
      <c r="RMQ6" s="26"/>
      <c r="RMR6" s="26"/>
      <c r="RMS6" s="26"/>
      <c r="RMT6" s="26"/>
      <c r="RMU6" s="26"/>
      <c r="RMV6" s="26"/>
      <c r="RMW6" s="26"/>
      <c r="RMX6" s="26"/>
      <c r="RMY6" s="26"/>
      <c r="RMZ6" s="26"/>
      <c r="RNA6" s="26"/>
      <c r="RNB6" s="26"/>
      <c r="RNC6" s="26"/>
      <c r="RND6" s="26"/>
      <c r="RNE6" s="26"/>
      <c r="RNF6" s="26"/>
      <c r="RNG6" s="26"/>
      <c r="RNH6" s="26"/>
      <c r="RNI6" s="26"/>
      <c r="RNJ6" s="26"/>
      <c r="RNK6" s="26"/>
      <c r="RNL6" s="26"/>
      <c r="RNM6" s="26"/>
      <c r="RNN6" s="26"/>
      <c r="RNO6" s="26"/>
      <c r="RNP6" s="26"/>
      <c r="RNQ6" s="26"/>
      <c r="RNR6" s="26"/>
      <c r="RNS6" s="26"/>
      <c r="RNT6" s="26"/>
      <c r="RNU6" s="26"/>
      <c r="RNV6" s="26"/>
      <c r="RNW6" s="26"/>
      <c r="RNX6" s="26"/>
      <c r="RNY6" s="26"/>
      <c r="RNZ6" s="26"/>
      <c r="ROA6" s="26"/>
      <c r="ROB6" s="26"/>
      <c r="ROC6" s="26"/>
      <c r="ROD6" s="26"/>
      <c r="ROE6" s="26"/>
      <c r="ROF6" s="26"/>
      <c r="ROG6" s="26"/>
      <c r="ROH6" s="26"/>
      <c r="ROI6" s="26"/>
      <c r="ROJ6" s="26"/>
      <c r="ROK6" s="26"/>
      <c r="ROL6" s="26"/>
      <c r="ROM6" s="26"/>
      <c r="RON6" s="26"/>
      <c r="ROO6" s="26"/>
      <c r="ROP6" s="26"/>
      <c r="ROQ6" s="26"/>
      <c r="ROR6" s="26"/>
      <c r="ROS6" s="26"/>
      <c r="ROT6" s="26"/>
      <c r="ROU6" s="26"/>
      <c r="ROV6" s="26"/>
      <c r="ROW6" s="26"/>
      <c r="ROX6" s="26"/>
      <c r="ROY6" s="26"/>
      <c r="ROZ6" s="26"/>
      <c r="RPA6" s="26"/>
      <c r="RPB6" s="26"/>
      <c r="RPC6" s="26"/>
      <c r="RPD6" s="26"/>
      <c r="RPE6" s="26"/>
      <c r="RPF6" s="26"/>
      <c r="RPG6" s="26"/>
      <c r="RPH6" s="26"/>
      <c r="RPI6" s="26"/>
      <c r="RPJ6" s="26"/>
      <c r="RPK6" s="26"/>
      <c r="RPL6" s="26"/>
      <c r="RPM6" s="26"/>
      <c r="RPN6" s="26"/>
      <c r="RPO6" s="26"/>
      <c r="RPP6" s="26"/>
      <c r="RPQ6" s="26"/>
      <c r="RPR6" s="26"/>
      <c r="RPS6" s="26"/>
      <c r="RPT6" s="26"/>
      <c r="RPU6" s="26"/>
      <c r="RPV6" s="26"/>
      <c r="RPW6" s="26"/>
      <c r="RPX6" s="26"/>
      <c r="RPY6" s="26"/>
      <c r="RPZ6" s="26"/>
      <c r="RQA6" s="26"/>
      <c r="RQB6" s="26"/>
      <c r="RQC6" s="26"/>
      <c r="RQD6" s="26"/>
      <c r="RQE6" s="26"/>
      <c r="RQF6" s="26"/>
      <c r="RQG6" s="26"/>
      <c r="RQH6" s="26"/>
      <c r="RQI6" s="26"/>
      <c r="RQJ6" s="26"/>
      <c r="RQK6" s="26"/>
      <c r="RQL6" s="26"/>
      <c r="RQM6" s="26"/>
      <c r="RQN6" s="26"/>
      <c r="RQO6" s="26"/>
      <c r="RQP6" s="26"/>
      <c r="RQQ6" s="26"/>
      <c r="RQR6" s="26"/>
      <c r="RQS6" s="26"/>
      <c r="RQT6" s="26"/>
      <c r="RQU6" s="26"/>
      <c r="RQV6" s="26"/>
      <c r="RQW6" s="26"/>
      <c r="RQX6" s="26"/>
      <c r="RQY6" s="26"/>
      <c r="RQZ6" s="26"/>
      <c r="RRA6" s="26"/>
      <c r="RRB6" s="26"/>
      <c r="RRC6" s="26"/>
      <c r="RRD6" s="26"/>
      <c r="RRE6" s="26"/>
      <c r="RRF6" s="26"/>
      <c r="RRG6" s="26"/>
      <c r="RRH6" s="26"/>
      <c r="RRI6" s="26"/>
      <c r="RRJ6" s="26"/>
      <c r="RRK6" s="26"/>
      <c r="RRL6" s="26"/>
      <c r="RRM6" s="26"/>
      <c r="RRN6" s="26"/>
      <c r="RRO6" s="26"/>
      <c r="RRP6" s="26"/>
      <c r="RRQ6" s="26"/>
      <c r="RRR6" s="26"/>
      <c r="RRS6" s="26"/>
      <c r="RRT6" s="26"/>
      <c r="RRU6" s="26"/>
      <c r="RRV6" s="26"/>
      <c r="RRW6" s="26"/>
      <c r="RRX6" s="26"/>
      <c r="RRY6" s="26"/>
      <c r="RRZ6" s="26"/>
      <c r="RSA6" s="26"/>
      <c r="RSB6" s="26"/>
      <c r="RSC6" s="26"/>
      <c r="RSD6" s="26"/>
      <c r="RSE6" s="26"/>
      <c r="RSF6" s="26"/>
      <c r="RSG6" s="26"/>
      <c r="RSH6" s="26"/>
      <c r="RSI6" s="26"/>
      <c r="RSJ6" s="26"/>
      <c r="RSK6" s="26"/>
      <c r="RSL6" s="26"/>
      <c r="RSM6" s="26"/>
      <c r="RSN6" s="26"/>
      <c r="RSO6" s="26"/>
      <c r="RSP6" s="26"/>
      <c r="RSQ6" s="26"/>
      <c r="RSR6" s="26"/>
      <c r="RSS6" s="26"/>
      <c r="RST6" s="26"/>
      <c r="RSU6" s="26"/>
      <c r="RSV6" s="26"/>
      <c r="RSW6" s="26"/>
      <c r="RSX6" s="26"/>
      <c r="RSY6" s="26"/>
      <c r="RSZ6" s="26"/>
      <c r="RTA6" s="26"/>
      <c r="RTB6" s="26"/>
      <c r="RTC6" s="26"/>
      <c r="RTD6" s="26"/>
      <c r="RTE6" s="26"/>
      <c r="RTF6" s="26"/>
      <c r="RTG6" s="26"/>
      <c r="RTH6" s="26"/>
      <c r="RTI6" s="26"/>
      <c r="RTJ6" s="26"/>
      <c r="RTK6" s="26"/>
      <c r="RTL6" s="26"/>
      <c r="RTM6" s="26"/>
      <c r="RTN6" s="26"/>
      <c r="RTO6" s="26"/>
      <c r="RTP6" s="26"/>
      <c r="RTQ6" s="26"/>
      <c r="RTR6" s="26"/>
      <c r="RTS6" s="26"/>
      <c r="RTT6" s="26"/>
      <c r="RTU6" s="26"/>
      <c r="RTV6" s="26"/>
      <c r="RTW6" s="26"/>
      <c r="RTX6" s="26"/>
      <c r="RTY6" s="26"/>
      <c r="RTZ6" s="26"/>
      <c r="RUA6" s="26"/>
      <c r="RUB6" s="26"/>
      <c r="RUC6" s="26"/>
      <c r="RUD6" s="26"/>
      <c r="RUE6" s="26"/>
      <c r="RUF6" s="26"/>
      <c r="RUG6" s="26"/>
      <c r="RUH6" s="26"/>
      <c r="RUI6" s="26"/>
      <c r="RUJ6" s="26"/>
      <c r="RUK6" s="26"/>
      <c r="RUL6" s="26"/>
      <c r="RUM6" s="26"/>
      <c r="RUN6" s="26"/>
      <c r="RUO6" s="26"/>
      <c r="RUP6" s="26"/>
      <c r="RUQ6" s="26"/>
      <c r="RUR6" s="26"/>
      <c r="RUS6" s="26"/>
      <c r="RUT6" s="26"/>
      <c r="RUU6" s="26"/>
      <c r="RUV6" s="26"/>
      <c r="RUW6" s="26"/>
      <c r="RUX6" s="26"/>
      <c r="RUY6" s="26"/>
      <c r="RUZ6" s="26"/>
      <c r="RVA6" s="26"/>
      <c r="RVB6" s="26"/>
      <c r="RVC6" s="26"/>
      <c r="RVD6" s="26"/>
      <c r="RVE6" s="26"/>
      <c r="RVF6" s="26"/>
      <c r="RVG6" s="26"/>
      <c r="RVH6" s="26"/>
      <c r="RVI6" s="26"/>
      <c r="RVJ6" s="26"/>
      <c r="RVK6" s="26"/>
      <c r="RVL6" s="26"/>
      <c r="RVM6" s="26"/>
      <c r="RVN6" s="26"/>
      <c r="RVO6" s="26"/>
      <c r="RVP6" s="26"/>
      <c r="RVQ6" s="26"/>
      <c r="RVR6" s="26"/>
      <c r="RVS6" s="26"/>
      <c r="RVT6" s="26"/>
      <c r="RVU6" s="26"/>
      <c r="RVV6" s="26"/>
      <c r="RVW6" s="26"/>
      <c r="RVX6" s="26"/>
      <c r="RVY6" s="26"/>
      <c r="RVZ6" s="26"/>
      <c r="RWA6" s="26"/>
      <c r="RWB6" s="26"/>
      <c r="RWC6" s="26"/>
      <c r="RWD6" s="26"/>
      <c r="RWE6" s="26"/>
      <c r="RWF6" s="26"/>
      <c r="RWG6" s="26"/>
      <c r="RWH6" s="26"/>
      <c r="RWI6" s="26"/>
      <c r="RWJ6" s="26"/>
      <c r="RWK6" s="26"/>
      <c r="RWL6" s="26"/>
      <c r="RWM6" s="26"/>
      <c r="RWN6" s="26"/>
      <c r="RWO6" s="26"/>
      <c r="RWP6" s="26"/>
      <c r="RWQ6" s="26"/>
      <c r="RWR6" s="26"/>
      <c r="RWS6" s="26"/>
      <c r="RWT6" s="26"/>
      <c r="RWU6" s="26"/>
      <c r="RWV6" s="26"/>
      <c r="RWW6" s="26"/>
      <c r="RWX6" s="26"/>
      <c r="RWY6" s="26"/>
      <c r="RWZ6" s="26"/>
      <c r="RXA6" s="26"/>
      <c r="RXB6" s="26"/>
      <c r="RXC6" s="26"/>
      <c r="RXD6" s="26"/>
      <c r="RXE6" s="26"/>
      <c r="RXF6" s="26"/>
      <c r="RXG6" s="26"/>
      <c r="RXH6" s="26"/>
      <c r="RXI6" s="26"/>
      <c r="RXJ6" s="26"/>
      <c r="RXK6" s="26"/>
      <c r="RXL6" s="26"/>
      <c r="RXM6" s="26"/>
      <c r="RXN6" s="26"/>
      <c r="RXO6" s="26"/>
      <c r="RXP6" s="26"/>
      <c r="RXQ6" s="26"/>
      <c r="RXR6" s="26"/>
      <c r="RXS6" s="26"/>
      <c r="RXT6" s="26"/>
      <c r="RXU6" s="26"/>
      <c r="RXV6" s="26"/>
      <c r="RXW6" s="26"/>
      <c r="RXX6" s="26"/>
      <c r="RXY6" s="26"/>
      <c r="RXZ6" s="26"/>
      <c r="RYA6" s="26"/>
      <c r="RYB6" s="26"/>
      <c r="RYC6" s="26"/>
      <c r="RYD6" s="26"/>
      <c r="RYE6" s="26"/>
      <c r="RYF6" s="26"/>
      <c r="RYG6" s="26"/>
      <c r="RYH6" s="26"/>
      <c r="RYI6" s="26"/>
      <c r="RYJ6" s="26"/>
      <c r="RYK6" s="26"/>
      <c r="RYL6" s="26"/>
      <c r="RYM6" s="26"/>
      <c r="RYN6" s="26"/>
      <c r="RYO6" s="26"/>
      <c r="RYP6" s="26"/>
      <c r="RYQ6" s="26"/>
      <c r="RYR6" s="26"/>
      <c r="RYS6" s="26"/>
      <c r="RYT6" s="26"/>
      <c r="RYU6" s="26"/>
      <c r="RYV6" s="26"/>
      <c r="RYW6" s="26"/>
      <c r="RYX6" s="26"/>
      <c r="RYY6" s="26"/>
      <c r="RYZ6" s="26"/>
      <c r="RZA6" s="26"/>
      <c r="RZB6" s="26"/>
      <c r="RZC6" s="26"/>
      <c r="RZD6" s="26"/>
      <c r="RZE6" s="26"/>
      <c r="RZF6" s="26"/>
      <c r="RZG6" s="26"/>
      <c r="RZH6" s="26"/>
      <c r="RZI6" s="26"/>
      <c r="RZJ6" s="26"/>
      <c r="RZK6" s="26"/>
      <c r="RZL6" s="26"/>
      <c r="RZM6" s="26"/>
      <c r="RZN6" s="26"/>
      <c r="RZO6" s="26"/>
      <c r="RZP6" s="26"/>
      <c r="RZQ6" s="26"/>
      <c r="RZR6" s="26"/>
      <c r="RZS6" s="26"/>
      <c r="RZT6" s="26"/>
      <c r="RZU6" s="26"/>
      <c r="RZV6" s="26"/>
      <c r="RZW6" s="26"/>
      <c r="RZX6" s="26"/>
      <c r="RZY6" s="26"/>
      <c r="RZZ6" s="26"/>
      <c r="SAA6" s="26"/>
      <c r="SAB6" s="26"/>
      <c r="SAC6" s="26"/>
      <c r="SAD6" s="26"/>
      <c r="SAE6" s="26"/>
      <c r="SAF6" s="26"/>
      <c r="SAG6" s="26"/>
      <c r="SAH6" s="26"/>
      <c r="SAI6" s="26"/>
      <c r="SAJ6" s="26"/>
      <c r="SAK6" s="26"/>
      <c r="SAL6" s="26"/>
      <c r="SAM6" s="26"/>
      <c r="SAN6" s="26"/>
      <c r="SAO6" s="26"/>
      <c r="SAP6" s="26"/>
      <c r="SAQ6" s="26"/>
      <c r="SAR6" s="26"/>
      <c r="SAS6" s="26"/>
      <c r="SAT6" s="26"/>
      <c r="SAU6" s="26"/>
      <c r="SAV6" s="26"/>
      <c r="SAW6" s="26"/>
      <c r="SAX6" s="26"/>
      <c r="SAY6" s="26"/>
      <c r="SAZ6" s="26"/>
      <c r="SBA6" s="26"/>
      <c r="SBB6" s="26"/>
      <c r="SBC6" s="26"/>
      <c r="SBD6" s="26"/>
      <c r="SBE6" s="26"/>
      <c r="SBF6" s="26"/>
      <c r="SBG6" s="26"/>
      <c r="SBH6" s="26"/>
      <c r="SBI6" s="26"/>
      <c r="SBJ6" s="26"/>
      <c r="SBK6" s="26"/>
      <c r="SBL6" s="26"/>
      <c r="SBM6" s="26"/>
      <c r="SBN6" s="26"/>
      <c r="SBO6" s="26"/>
      <c r="SBP6" s="26"/>
      <c r="SBQ6" s="26"/>
      <c r="SBR6" s="26"/>
      <c r="SBS6" s="26"/>
      <c r="SBT6" s="26"/>
      <c r="SBU6" s="26"/>
      <c r="SBV6" s="26"/>
      <c r="SBW6" s="26"/>
      <c r="SBX6" s="26"/>
      <c r="SBY6" s="26"/>
      <c r="SBZ6" s="26"/>
      <c r="SCA6" s="26"/>
      <c r="SCB6" s="26"/>
      <c r="SCC6" s="26"/>
      <c r="SCD6" s="26"/>
      <c r="SCE6" s="26"/>
      <c r="SCF6" s="26"/>
      <c r="SCG6" s="26"/>
      <c r="SCH6" s="26"/>
      <c r="SCI6" s="26"/>
      <c r="SCJ6" s="26"/>
      <c r="SCK6" s="26"/>
      <c r="SCL6" s="26"/>
      <c r="SCM6" s="26"/>
      <c r="SCN6" s="26"/>
      <c r="SCO6" s="26"/>
      <c r="SCP6" s="26"/>
      <c r="SCQ6" s="26"/>
      <c r="SCR6" s="26"/>
      <c r="SCS6" s="26"/>
      <c r="SCT6" s="26"/>
      <c r="SCU6" s="26"/>
      <c r="SCV6" s="26"/>
      <c r="SCW6" s="26"/>
      <c r="SCX6" s="26"/>
      <c r="SCY6" s="26"/>
      <c r="SCZ6" s="26"/>
      <c r="SDA6" s="26"/>
      <c r="SDB6" s="26"/>
      <c r="SDC6" s="26"/>
      <c r="SDD6" s="26"/>
      <c r="SDE6" s="26"/>
      <c r="SDF6" s="26"/>
      <c r="SDG6" s="26"/>
      <c r="SDH6" s="26"/>
      <c r="SDI6" s="26"/>
      <c r="SDJ6" s="26"/>
      <c r="SDK6" s="26"/>
      <c r="SDL6" s="26"/>
      <c r="SDM6" s="26"/>
      <c r="SDN6" s="26"/>
      <c r="SDO6" s="26"/>
      <c r="SDP6" s="26"/>
      <c r="SDQ6" s="26"/>
      <c r="SDR6" s="26"/>
      <c r="SDS6" s="26"/>
      <c r="SDT6" s="26"/>
      <c r="SDU6" s="26"/>
      <c r="SDV6" s="26"/>
      <c r="SDW6" s="26"/>
      <c r="SDX6" s="26"/>
      <c r="SDY6" s="26"/>
      <c r="SDZ6" s="26"/>
      <c r="SEA6" s="26"/>
      <c r="SEB6" s="26"/>
      <c r="SEC6" s="26"/>
      <c r="SED6" s="26"/>
      <c r="SEE6" s="26"/>
      <c r="SEF6" s="26"/>
      <c r="SEG6" s="26"/>
      <c r="SEH6" s="26"/>
      <c r="SEI6" s="26"/>
      <c r="SEJ6" s="26"/>
      <c r="SEK6" s="26"/>
      <c r="SEL6" s="26"/>
      <c r="SEM6" s="26"/>
      <c r="SEN6" s="26"/>
      <c r="SEO6" s="26"/>
      <c r="SEP6" s="26"/>
      <c r="SEQ6" s="26"/>
      <c r="SER6" s="26"/>
      <c r="SES6" s="26"/>
      <c r="SET6" s="26"/>
      <c r="SEU6" s="26"/>
      <c r="SEV6" s="26"/>
      <c r="SEW6" s="26"/>
      <c r="SEX6" s="26"/>
      <c r="SEY6" s="26"/>
      <c r="SEZ6" s="26"/>
      <c r="SFA6" s="26"/>
      <c r="SFB6" s="26"/>
      <c r="SFC6" s="26"/>
      <c r="SFD6" s="26"/>
      <c r="SFE6" s="26"/>
      <c r="SFF6" s="26"/>
      <c r="SFG6" s="26"/>
      <c r="SFH6" s="26"/>
      <c r="SFI6" s="26"/>
      <c r="SFJ6" s="26"/>
      <c r="SFK6" s="26"/>
      <c r="SFL6" s="26"/>
      <c r="SFM6" s="26"/>
      <c r="SFN6" s="26"/>
      <c r="SFO6" s="26"/>
      <c r="SFP6" s="26"/>
      <c r="SFQ6" s="26"/>
      <c r="SFR6" s="26"/>
      <c r="SFS6" s="26"/>
      <c r="SFT6" s="26"/>
      <c r="SFU6" s="26"/>
      <c r="SFV6" s="26"/>
      <c r="SFW6" s="26"/>
      <c r="SFX6" s="26"/>
      <c r="SFY6" s="26"/>
      <c r="SFZ6" s="26"/>
      <c r="SGA6" s="26"/>
      <c r="SGB6" s="26"/>
      <c r="SGC6" s="26"/>
      <c r="SGD6" s="26"/>
      <c r="SGE6" s="26"/>
      <c r="SGF6" s="26"/>
      <c r="SGG6" s="26"/>
      <c r="SGH6" s="26"/>
      <c r="SGI6" s="26"/>
      <c r="SGJ6" s="26"/>
      <c r="SGK6" s="26"/>
      <c r="SGL6" s="26"/>
      <c r="SGM6" s="26"/>
      <c r="SGN6" s="26"/>
      <c r="SGO6" s="26"/>
      <c r="SGP6" s="26"/>
      <c r="SGQ6" s="26"/>
      <c r="SGR6" s="26"/>
      <c r="SGS6" s="26"/>
      <c r="SGT6" s="26"/>
      <c r="SGU6" s="26"/>
      <c r="SGV6" s="26"/>
      <c r="SGW6" s="26"/>
      <c r="SGX6" s="26"/>
      <c r="SGY6" s="26"/>
      <c r="SGZ6" s="26"/>
      <c r="SHA6" s="26"/>
      <c r="SHB6" s="26"/>
      <c r="SHC6" s="26"/>
      <c r="SHD6" s="26"/>
      <c r="SHE6" s="26"/>
      <c r="SHF6" s="26"/>
      <c r="SHG6" s="26"/>
      <c r="SHH6" s="26"/>
      <c r="SHI6" s="26"/>
      <c r="SHJ6" s="26"/>
      <c r="SHK6" s="26"/>
      <c r="SHL6" s="26"/>
      <c r="SHM6" s="26"/>
      <c r="SHN6" s="26"/>
      <c r="SHO6" s="26"/>
      <c r="SHP6" s="26"/>
      <c r="SHQ6" s="26"/>
      <c r="SHR6" s="26"/>
      <c r="SHS6" s="26"/>
      <c r="SHT6" s="26"/>
      <c r="SHU6" s="26"/>
      <c r="SHV6" s="26"/>
      <c r="SHW6" s="26"/>
      <c r="SHX6" s="26"/>
      <c r="SHY6" s="26"/>
      <c r="SHZ6" s="26"/>
      <c r="SIA6" s="26"/>
      <c r="SIB6" s="26"/>
      <c r="SIC6" s="26"/>
      <c r="SID6" s="26"/>
      <c r="SIE6" s="26"/>
      <c r="SIF6" s="26"/>
      <c r="SIG6" s="26"/>
      <c r="SIH6" s="26"/>
      <c r="SII6" s="26"/>
      <c r="SIJ6" s="26"/>
      <c r="SIK6" s="26"/>
      <c r="SIL6" s="26"/>
      <c r="SIM6" s="26"/>
      <c r="SIN6" s="26"/>
      <c r="SIO6" s="26"/>
      <c r="SIP6" s="26"/>
      <c r="SIQ6" s="26"/>
      <c r="SIR6" s="26"/>
      <c r="SIS6" s="26"/>
      <c r="SIT6" s="26"/>
      <c r="SIU6" s="26"/>
      <c r="SIV6" s="26"/>
      <c r="SIW6" s="26"/>
      <c r="SIX6" s="26"/>
      <c r="SIY6" s="26"/>
      <c r="SIZ6" s="26"/>
      <c r="SJA6" s="26"/>
      <c r="SJB6" s="26"/>
      <c r="SJC6" s="26"/>
      <c r="SJD6" s="26"/>
      <c r="SJE6" s="26"/>
      <c r="SJF6" s="26"/>
      <c r="SJG6" s="26"/>
      <c r="SJH6" s="26"/>
      <c r="SJI6" s="26"/>
      <c r="SJJ6" s="26"/>
      <c r="SJK6" s="26"/>
      <c r="SJL6" s="26"/>
      <c r="SJM6" s="26"/>
      <c r="SJN6" s="26"/>
      <c r="SJO6" s="26"/>
      <c r="SJP6" s="26"/>
      <c r="SJQ6" s="26"/>
      <c r="SJR6" s="26"/>
      <c r="SJS6" s="26"/>
      <c r="SJT6" s="26"/>
      <c r="SJU6" s="26"/>
      <c r="SJV6" s="26"/>
      <c r="SJW6" s="26"/>
      <c r="SJX6" s="26"/>
      <c r="SJY6" s="26"/>
      <c r="SJZ6" s="26"/>
      <c r="SKA6" s="26"/>
      <c r="SKB6" s="26"/>
      <c r="SKC6" s="26"/>
      <c r="SKD6" s="26"/>
      <c r="SKE6" s="26"/>
      <c r="SKF6" s="26"/>
      <c r="SKG6" s="26"/>
      <c r="SKH6" s="26"/>
      <c r="SKI6" s="26"/>
      <c r="SKJ6" s="26"/>
      <c r="SKK6" s="26"/>
      <c r="SKL6" s="26"/>
      <c r="SKM6" s="26"/>
      <c r="SKN6" s="26"/>
      <c r="SKO6" s="26"/>
      <c r="SKP6" s="26"/>
      <c r="SKQ6" s="26"/>
      <c r="SKR6" s="26"/>
      <c r="SKS6" s="26"/>
      <c r="SKT6" s="26"/>
      <c r="SKU6" s="26"/>
      <c r="SKV6" s="26"/>
      <c r="SKW6" s="26"/>
      <c r="SKX6" s="26"/>
      <c r="SKY6" s="26"/>
      <c r="SKZ6" s="26"/>
      <c r="SLA6" s="26"/>
      <c r="SLB6" s="26"/>
      <c r="SLC6" s="26"/>
      <c r="SLD6" s="26"/>
      <c r="SLE6" s="26"/>
      <c r="SLF6" s="26"/>
      <c r="SLG6" s="26"/>
      <c r="SLH6" s="26"/>
      <c r="SLI6" s="26"/>
      <c r="SLJ6" s="26"/>
      <c r="SLK6" s="26"/>
      <c r="SLL6" s="26"/>
      <c r="SLM6" s="26"/>
      <c r="SLN6" s="26"/>
      <c r="SLO6" s="26"/>
      <c r="SLP6" s="26"/>
      <c r="SLQ6" s="26"/>
      <c r="SLR6" s="26"/>
      <c r="SLS6" s="26"/>
      <c r="SLT6" s="26"/>
      <c r="SLU6" s="26"/>
      <c r="SLV6" s="26"/>
      <c r="SLW6" s="26"/>
      <c r="SLX6" s="26"/>
      <c r="SLY6" s="26"/>
      <c r="SLZ6" s="26"/>
      <c r="SMA6" s="26"/>
      <c r="SMB6" s="26"/>
      <c r="SMC6" s="26"/>
      <c r="SMD6" s="26"/>
      <c r="SME6" s="26"/>
      <c r="SMF6" s="26"/>
      <c r="SMG6" s="26"/>
      <c r="SMH6" s="26"/>
      <c r="SMI6" s="26"/>
      <c r="SMJ6" s="26"/>
      <c r="SMK6" s="26"/>
      <c r="SML6" s="26"/>
      <c r="SMM6" s="26"/>
      <c r="SMN6" s="26"/>
      <c r="SMO6" s="26"/>
      <c r="SMP6" s="26"/>
      <c r="SMQ6" s="26"/>
      <c r="SMR6" s="26"/>
      <c r="SMS6" s="26"/>
      <c r="SMT6" s="26"/>
      <c r="SMU6" s="26"/>
      <c r="SMV6" s="26"/>
      <c r="SMW6" s="26"/>
      <c r="SMX6" s="26"/>
      <c r="SMY6" s="26"/>
      <c r="SMZ6" s="26"/>
      <c r="SNA6" s="26"/>
      <c r="SNB6" s="26"/>
      <c r="SNC6" s="26"/>
      <c r="SND6" s="26"/>
      <c r="SNE6" s="26"/>
      <c r="SNF6" s="26"/>
      <c r="SNG6" s="26"/>
      <c r="SNH6" s="26"/>
      <c r="SNI6" s="26"/>
      <c r="SNJ6" s="26"/>
      <c r="SNK6" s="26"/>
      <c r="SNL6" s="26"/>
      <c r="SNM6" s="26"/>
      <c r="SNN6" s="26"/>
      <c r="SNO6" s="26"/>
      <c r="SNP6" s="26"/>
      <c r="SNQ6" s="26"/>
      <c r="SNR6" s="26"/>
      <c r="SNS6" s="26"/>
      <c r="SNT6" s="26"/>
      <c r="SNU6" s="26"/>
      <c r="SNV6" s="26"/>
      <c r="SNW6" s="26"/>
      <c r="SNX6" s="26"/>
      <c r="SNY6" s="26"/>
      <c r="SNZ6" s="26"/>
      <c r="SOA6" s="26"/>
      <c r="SOB6" s="26"/>
      <c r="SOC6" s="26"/>
      <c r="SOD6" s="26"/>
      <c r="SOE6" s="26"/>
      <c r="SOF6" s="26"/>
      <c r="SOG6" s="26"/>
      <c r="SOH6" s="26"/>
      <c r="SOI6" s="26"/>
      <c r="SOJ6" s="26"/>
      <c r="SOK6" s="26"/>
      <c r="SOL6" s="26"/>
      <c r="SOM6" s="26"/>
      <c r="SON6" s="26"/>
      <c r="SOO6" s="26"/>
      <c r="SOP6" s="26"/>
      <c r="SOQ6" s="26"/>
      <c r="SOR6" s="26"/>
      <c r="SOS6" s="26"/>
      <c r="SOT6" s="26"/>
      <c r="SOU6" s="26"/>
      <c r="SOV6" s="26"/>
      <c r="SOW6" s="26"/>
      <c r="SOX6" s="26"/>
      <c r="SOY6" s="26"/>
      <c r="SOZ6" s="26"/>
      <c r="SPA6" s="26"/>
      <c r="SPB6" s="26"/>
      <c r="SPC6" s="26"/>
      <c r="SPD6" s="26"/>
      <c r="SPE6" s="26"/>
      <c r="SPF6" s="26"/>
      <c r="SPG6" s="26"/>
      <c r="SPH6" s="26"/>
      <c r="SPI6" s="26"/>
      <c r="SPJ6" s="26"/>
      <c r="SPK6" s="26"/>
      <c r="SPL6" s="26"/>
      <c r="SPM6" s="26"/>
      <c r="SPN6" s="26"/>
      <c r="SPO6" s="26"/>
      <c r="SPP6" s="26"/>
      <c r="SPQ6" s="26"/>
      <c r="SPR6" s="26"/>
      <c r="SPS6" s="26"/>
      <c r="SPT6" s="26"/>
      <c r="SPU6" s="26"/>
      <c r="SPV6" s="26"/>
      <c r="SPW6" s="26"/>
      <c r="SPX6" s="26"/>
      <c r="SPY6" s="26"/>
      <c r="SPZ6" s="26"/>
      <c r="SQA6" s="26"/>
      <c r="SQB6" s="26"/>
      <c r="SQC6" s="26"/>
      <c r="SQD6" s="26"/>
      <c r="SQE6" s="26"/>
      <c r="SQF6" s="26"/>
      <c r="SQG6" s="26"/>
      <c r="SQH6" s="26"/>
      <c r="SQI6" s="26"/>
      <c r="SQJ6" s="26"/>
      <c r="SQK6" s="26"/>
      <c r="SQL6" s="26"/>
      <c r="SQM6" s="26"/>
      <c r="SQN6" s="26"/>
      <c r="SQO6" s="26"/>
      <c r="SQP6" s="26"/>
      <c r="SQQ6" s="26"/>
      <c r="SQR6" s="26"/>
      <c r="SQS6" s="26"/>
      <c r="SQT6" s="26"/>
      <c r="SQU6" s="26"/>
      <c r="SQV6" s="26"/>
      <c r="SQW6" s="26"/>
      <c r="SQX6" s="26"/>
      <c r="SQY6" s="26"/>
      <c r="SQZ6" s="26"/>
      <c r="SRA6" s="26"/>
      <c r="SRB6" s="26"/>
      <c r="SRC6" s="26"/>
      <c r="SRD6" s="26"/>
      <c r="SRE6" s="26"/>
      <c r="SRF6" s="26"/>
      <c r="SRG6" s="26"/>
      <c r="SRH6" s="26"/>
      <c r="SRI6" s="26"/>
      <c r="SRJ6" s="26"/>
      <c r="SRK6" s="26"/>
      <c r="SRL6" s="26"/>
      <c r="SRM6" s="26"/>
      <c r="SRN6" s="26"/>
      <c r="SRO6" s="26"/>
      <c r="SRP6" s="26"/>
      <c r="SRQ6" s="26"/>
      <c r="SRR6" s="26"/>
      <c r="SRS6" s="26"/>
      <c r="SRT6" s="26"/>
      <c r="SRU6" s="26"/>
      <c r="SRV6" s="26"/>
      <c r="SRW6" s="26"/>
      <c r="SRX6" s="26"/>
      <c r="SRY6" s="26"/>
      <c r="SRZ6" s="26"/>
      <c r="SSA6" s="26"/>
      <c r="SSB6" s="26"/>
      <c r="SSC6" s="26"/>
      <c r="SSD6" s="26"/>
      <c r="SSE6" s="26"/>
      <c r="SSF6" s="26"/>
      <c r="SSG6" s="26"/>
      <c r="SSH6" s="26"/>
      <c r="SSI6" s="26"/>
      <c r="SSJ6" s="26"/>
      <c r="SSK6" s="26"/>
      <c r="SSL6" s="26"/>
      <c r="SSM6" s="26"/>
      <c r="SSN6" s="26"/>
      <c r="SSO6" s="26"/>
      <c r="SSP6" s="26"/>
      <c r="SSQ6" s="26"/>
      <c r="SSR6" s="26"/>
      <c r="SSS6" s="26"/>
      <c r="SST6" s="26"/>
      <c r="SSU6" s="26"/>
      <c r="SSV6" s="26"/>
      <c r="SSW6" s="26"/>
      <c r="SSX6" s="26"/>
      <c r="SSY6" s="26"/>
      <c r="SSZ6" s="26"/>
      <c r="STA6" s="26"/>
      <c r="STB6" s="26"/>
      <c r="STC6" s="26"/>
      <c r="STD6" s="26"/>
      <c r="STE6" s="26"/>
      <c r="STF6" s="26"/>
      <c r="STG6" s="26"/>
      <c r="STH6" s="26"/>
      <c r="STI6" s="26"/>
      <c r="STJ6" s="26"/>
      <c r="STK6" s="26"/>
      <c r="STL6" s="26"/>
      <c r="STM6" s="26"/>
      <c r="STN6" s="26"/>
      <c r="STO6" s="26"/>
      <c r="STP6" s="26"/>
      <c r="STQ6" s="26"/>
      <c r="STR6" s="26"/>
      <c r="STS6" s="26"/>
      <c r="STT6" s="26"/>
      <c r="STU6" s="26"/>
      <c r="STV6" s="26"/>
      <c r="STW6" s="26"/>
      <c r="STX6" s="26"/>
      <c r="STY6" s="26"/>
      <c r="STZ6" s="26"/>
      <c r="SUA6" s="26"/>
      <c r="SUB6" s="26"/>
      <c r="SUC6" s="26"/>
      <c r="SUD6" s="26"/>
      <c r="SUE6" s="26"/>
      <c r="SUF6" s="26"/>
      <c r="SUG6" s="26"/>
      <c r="SUH6" s="26"/>
      <c r="SUI6" s="26"/>
      <c r="SUJ6" s="26"/>
      <c r="SUK6" s="26"/>
      <c r="SUL6" s="26"/>
      <c r="SUM6" s="26"/>
      <c r="SUN6" s="26"/>
      <c r="SUO6" s="26"/>
      <c r="SUP6" s="26"/>
      <c r="SUQ6" s="26"/>
      <c r="SUR6" s="26"/>
      <c r="SUS6" s="26"/>
      <c r="SUT6" s="26"/>
      <c r="SUU6" s="26"/>
      <c r="SUV6" s="26"/>
      <c r="SUW6" s="26"/>
      <c r="SUX6" s="26"/>
      <c r="SUY6" s="26"/>
      <c r="SUZ6" s="26"/>
      <c r="SVA6" s="26"/>
      <c r="SVB6" s="26"/>
      <c r="SVC6" s="26"/>
      <c r="SVD6" s="26"/>
      <c r="SVE6" s="26"/>
      <c r="SVF6" s="26"/>
      <c r="SVG6" s="26"/>
      <c r="SVH6" s="26"/>
      <c r="SVI6" s="26"/>
      <c r="SVJ6" s="26"/>
      <c r="SVK6" s="26"/>
      <c r="SVL6" s="26"/>
      <c r="SVM6" s="26"/>
      <c r="SVN6" s="26"/>
      <c r="SVO6" s="26"/>
      <c r="SVP6" s="26"/>
      <c r="SVQ6" s="26"/>
      <c r="SVR6" s="26"/>
      <c r="SVS6" s="26"/>
      <c r="SVT6" s="26"/>
      <c r="SVU6" s="26"/>
      <c r="SVV6" s="26"/>
      <c r="SVW6" s="26"/>
      <c r="SVX6" s="26"/>
      <c r="SVY6" s="26"/>
      <c r="SVZ6" s="26"/>
      <c r="SWA6" s="26"/>
      <c r="SWB6" s="26"/>
      <c r="SWC6" s="26"/>
      <c r="SWD6" s="26"/>
      <c r="SWE6" s="26"/>
      <c r="SWF6" s="26"/>
      <c r="SWG6" s="26"/>
      <c r="SWH6" s="26"/>
      <c r="SWI6" s="26"/>
      <c r="SWJ6" s="26"/>
      <c r="SWK6" s="26"/>
      <c r="SWL6" s="26"/>
      <c r="SWM6" s="26"/>
      <c r="SWN6" s="26"/>
      <c r="SWO6" s="26"/>
      <c r="SWP6" s="26"/>
      <c r="SWQ6" s="26"/>
      <c r="SWR6" s="26"/>
      <c r="SWS6" s="26"/>
      <c r="SWT6" s="26"/>
      <c r="SWU6" s="26"/>
      <c r="SWV6" s="26"/>
      <c r="SWW6" s="26"/>
      <c r="SWX6" s="26"/>
      <c r="SWY6" s="26"/>
      <c r="SWZ6" s="26"/>
      <c r="SXA6" s="26"/>
      <c r="SXB6" s="26"/>
      <c r="SXC6" s="26"/>
      <c r="SXD6" s="26"/>
      <c r="SXE6" s="26"/>
      <c r="SXF6" s="26"/>
      <c r="SXG6" s="26"/>
      <c r="SXH6" s="26"/>
      <c r="SXI6" s="26"/>
      <c r="SXJ6" s="26"/>
      <c r="SXK6" s="26"/>
      <c r="SXL6" s="26"/>
      <c r="SXM6" s="26"/>
      <c r="SXN6" s="26"/>
      <c r="SXO6" s="26"/>
      <c r="SXP6" s="26"/>
      <c r="SXQ6" s="26"/>
      <c r="SXR6" s="26"/>
      <c r="SXS6" s="26"/>
      <c r="SXT6" s="26"/>
      <c r="SXU6" s="26"/>
      <c r="SXV6" s="26"/>
      <c r="SXW6" s="26"/>
      <c r="SXX6" s="26"/>
      <c r="SXY6" s="26"/>
      <c r="SXZ6" s="26"/>
      <c r="SYA6" s="26"/>
      <c r="SYB6" s="26"/>
      <c r="SYC6" s="26"/>
      <c r="SYD6" s="26"/>
      <c r="SYE6" s="26"/>
      <c r="SYF6" s="26"/>
      <c r="SYG6" s="26"/>
      <c r="SYH6" s="26"/>
      <c r="SYI6" s="26"/>
      <c r="SYJ6" s="26"/>
      <c r="SYK6" s="26"/>
      <c r="SYL6" s="26"/>
      <c r="SYM6" s="26"/>
      <c r="SYN6" s="26"/>
      <c r="SYO6" s="26"/>
      <c r="SYP6" s="26"/>
      <c r="SYQ6" s="26"/>
      <c r="SYR6" s="26"/>
      <c r="SYS6" s="26"/>
      <c r="SYT6" s="26"/>
      <c r="SYU6" s="26"/>
      <c r="SYV6" s="26"/>
      <c r="SYW6" s="26"/>
      <c r="SYX6" s="26"/>
      <c r="SYY6" s="26"/>
      <c r="SYZ6" s="26"/>
      <c r="SZA6" s="26"/>
      <c r="SZB6" s="26"/>
      <c r="SZC6" s="26"/>
      <c r="SZD6" s="26"/>
      <c r="SZE6" s="26"/>
      <c r="SZF6" s="26"/>
      <c r="SZG6" s="26"/>
      <c r="SZH6" s="26"/>
      <c r="SZI6" s="26"/>
      <c r="SZJ6" s="26"/>
      <c r="SZK6" s="26"/>
      <c r="SZL6" s="26"/>
      <c r="SZM6" s="26"/>
      <c r="SZN6" s="26"/>
      <c r="SZO6" s="26"/>
      <c r="SZP6" s="26"/>
      <c r="SZQ6" s="26"/>
      <c r="SZR6" s="26"/>
      <c r="SZS6" s="26"/>
      <c r="SZT6" s="26"/>
      <c r="SZU6" s="26"/>
      <c r="SZV6" s="26"/>
      <c r="SZW6" s="26"/>
      <c r="SZX6" s="26"/>
      <c r="SZY6" s="26"/>
      <c r="SZZ6" s="26"/>
      <c r="TAA6" s="26"/>
      <c r="TAB6" s="26"/>
      <c r="TAC6" s="26"/>
      <c r="TAD6" s="26"/>
      <c r="TAE6" s="26"/>
      <c r="TAF6" s="26"/>
      <c r="TAG6" s="26"/>
      <c r="TAH6" s="26"/>
      <c r="TAI6" s="26"/>
      <c r="TAJ6" s="26"/>
      <c r="TAK6" s="26"/>
      <c r="TAL6" s="26"/>
      <c r="TAM6" s="26"/>
      <c r="TAN6" s="26"/>
      <c r="TAO6" s="26"/>
      <c r="TAP6" s="26"/>
      <c r="TAQ6" s="26"/>
      <c r="TAR6" s="26"/>
      <c r="TAS6" s="26"/>
      <c r="TAT6" s="26"/>
      <c r="TAU6" s="26"/>
      <c r="TAV6" s="26"/>
      <c r="TAW6" s="26"/>
      <c r="TAX6" s="26"/>
      <c r="TAY6" s="26"/>
      <c r="TAZ6" s="26"/>
      <c r="TBA6" s="26"/>
      <c r="TBB6" s="26"/>
      <c r="TBC6" s="26"/>
      <c r="TBD6" s="26"/>
      <c r="TBE6" s="26"/>
      <c r="TBF6" s="26"/>
      <c r="TBG6" s="26"/>
      <c r="TBH6" s="26"/>
      <c r="TBI6" s="26"/>
      <c r="TBJ6" s="26"/>
      <c r="TBK6" s="26"/>
      <c r="TBL6" s="26"/>
      <c r="TBM6" s="26"/>
      <c r="TBN6" s="26"/>
      <c r="TBO6" s="26"/>
      <c r="TBP6" s="26"/>
      <c r="TBQ6" s="26"/>
      <c r="TBR6" s="26"/>
      <c r="TBS6" s="26"/>
      <c r="TBT6" s="26"/>
      <c r="TBU6" s="26"/>
      <c r="TBV6" s="26"/>
      <c r="TBW6" s="26"/>
      <c r="TBX6" s="26"/>
      <c r="TBY6" s="26"/>
      <c r="TBZ6" s="26"/>
      <c r="TCA6" s="26"/>
      <c r="TCB6" s="26"/>
      <c r="TCC6" s="26"/>
      <c r="TCD6" s="26"/>
      <c r="TCE6" s="26"/>
      <c r="TCF6" s="26"/>
      <c r="TCG6" s="26"/>
      <c r="TCH6" s="26"/>
      <c r="TCI6" s="26"/>
      <c r="TCJ6" s="26"/>
      <c r="TCK6" s="26"/>
      <c r="TCL6" s="26"/>
      <c r="TCM6" s="26"/>
      <c r="TCN6" s="26"/>
      <c r="TCO6" s="26"/>
      <c r="TCP6" s="26"/>
      <c r="TCQ6" s="26"/>
      <c r="TCR6" s="26"/>
      <c r="TCS6" s="26"/>
      <c r="TCT6" s="26"/>
      <c r="TCU6" s="26"/>
      <c r="TCV6" s="26"/>
      <c r="TCW6" s="26"/>
      <c r="TCX6" s="26"/>
      <c r="TCY6" s="26"/>
      <c r="TCZ6" s="26"/>
      <c r="TDA6" s="26"/>
      <c r="TDB6" s="26"/>
      <c r="TDC6" s="26"/>
      <c r="TDD6" s="26"/>
      <c r="TDE6" s="26"/>
      <c r="TDF6" s="26"/>
      <c r="TDG6" s="26"/>
      <c r="TDH6" s="26"/>
      <c r="TDI6" s="26"/>
      <c r="TDJ6" s="26"/>
      <c r="TDK6" s="26"/>
      <c r="TDL6" s="26"/>
      <c r="TDM6" s="26"/>
      <c r="TDN6" s="26"/>
      <c r="TDO6" s="26"/>
      <c r="TDP6" s="26"/>
      <c r="TDQ6" s="26"/>
      <c r="TDR6" s="26"/>
      <c r="TDS6" s="26"/>
      <c r="TDT6" s="26"/>
      <c r="TDU6" s="26"/>
      <c r="TDV6" s="26"/>
      <c r="TDW6" s="26"/>
      <c r="TDX6" s="26"/>
      <c r="TDY6" s="26"/>
      <c r="TDZ6" s="26"/>
      <c r="TEA6" s="26"/>
      <c r="TEB6" s="26"/>
      <c r="TEC6" s="26"/>
      <c r="TED6" s="26"/>
      <c r="TEE6" s="26"/>
      <c r="TEF6" s="26"/>
      <c r="TEG6" s="26"/>
      <c r="TEH6" s="26"/>
      <c r="TEI6" s="26"/>
      <c r="TEJ6" s="26"/>
      <c r="TEK6" s="26"/>
      <c r="TEL6" s="26"/>
      <c r="TEM6" s="26"/>
      <c r="TEN6" s="26"/>
      <c r="TEO6" s="26"/>
      <c r="TEP6" s="26"/>
      <c r="TEQ6" s="26"/>
      <c r="TER6" s="26"/>
      <c r="TES6" s="26"/>
      <c r="TET6" s="26"/>
      <c r="TEU6" s="26"/>
      <c r="TEV6" s="26"/>
      <c r="TEW6" s="26"/>
      <c r="TEX6" s="26"/>
      <c r="TEY6" s="26"/>
      <c r="TEZ6" s="26"/>
      <c r="TFA6" s="26"/>
      <c r="TFB6" s="26"/>
      <c r="TFC6" s="26"/>
      <c r="TFD6" s="26"/>
      <c r="TFE6" s="26"/>
      <c r="TFF6" s="26"/>
      <c r="TFG6" s="26"/>
      <c r="TFH6" s="26"/>
      <c r="TFI6" s="26"/>
      <c r="TFJ6" s="26"/>
      <c r="TFK6" s="26"/>
      <c r="TFL6" s="26"/>
      <c r="TFM6" s="26"/>
      <c r="TFN6" s="26"/>
      <c r="TFO6" s="26"/>
      <c r="TFP6" s="26"/>
      <c r="TFQ6" s="26"/>
      <c r="TFR6" s="26"/>
      <c r="TFS6" s="26"/>
      <c r="TFT6" s="26"/>
      <c r="TFU6" s="26"/>
      <c r="TFV6" s="26"/>
      <c r="TFW6" s="26"/>
      <c r="TFX6" s="26"/>
      <c r="TFY6" s="26"/>
      <c r="TFZ6" s="26"/>
      <c r="TGA6" s="26"/>
      <c r="TGB6" s="26"/>
      <c r="TGC6" s="26"/>
      <c r="TGD6" s="26"/>
      <c r="TGE6" s="26"/>
      <c r="TGF6" s="26"/>
      <c r="TGG6" s="26"/>
      <c r="TGH6" s="26"/>
      <c r="TGI6" s="26"/>
      <c r="TGJ6" s="26"/>
      <c r="TGK6" s="26"/>
      <c r="TGL6" s="26"/>
      <c r="TGM6" s="26"/>
      <c r="TGN6" s="26"/>
      <c r="TGO6" s="26"/>
      <c r="TGP6" s="26"/>
      <c r="TGQ6" s="26"/>
      <c r="TGR6" s="26"/>
      <c r="TGS6" s="26"/>
      <c r="TGT6" s="26"/>
      <c r="TGU6" s="26"/>
      <c r="TGV6" s="26"/>
      <c r="TGW6" s="26"/>
      <c r="TGX6" s="26"/>
      <c r="TGY6" s="26"/>
      <c r="TGZ6" s="26"/>
      <c r="THA6" s="26"/>
      <c r="THB6" s="26"/>
      <c r="THC6" s="26"/>
      <c r="THD6" s="26"/>
      <c r="THE6" s="26"/>
      <c r="THF6" s="26"/>
      <c r="THG6" s="26"/>
      <c r="THH6" s="26"/>
      <c r="THI6" s="26"/>
      <c r="THJ6" s="26"/>
      <c r="THK6" s="26"/>
      <c r="THL6" s="26"/>
      <c r="THM6" s="26"/>
      <c r="THN6" s="26"/>
      <c r="THO6" s="26"/>
      <c r="THP6" s="26"/>
      <c r="THQ6" s="26"/>
      <c r="THR6" s="26"/>
      <c r="THS6" s="26"/>
      <c r="THT6" s="26"/>
      <c r="THU6" s="26"/>
      <c r="THV6" s="26"/>
      <c r="THW6" s="26"/>
      <c r="THX6" s="26"/>
      <c r="THY6" s="26"/>
      <c r="THZ6" s="26"/>
      <c r="TIA6" s="26"/>
      <c r="TIB6" s="26"/>
      <c r="TIC6" s="26"/>
      <c r="TID6" s="26"/>
      <c r="TIE6" s="26"/>
      <c r="TIF6" s="26"/>
      <c r="TIG6" s="26"/>
      <c r="TIH6" s="26"/>
      <c r="TII6" s="26"/>
      <c r="TIJ6" s="26"/>
      <c r="TIK6" s="26"/>
      <c r="TIL6" s="26"/>
      <c r="TIM6" s="26"/>
      <c r="TIN6" s="26"/>
      <c r="TIO6" s="26"/>
      <c r="TIP6" s="26"/>
      <c r="TIQ6" s="26"/>
      <c r="TIR6" s="26"/>
      <c r="TIS6" s="26"/>
      <c r="TIT6" s="26"/>
      <c r="TIU6" s="26"/>
      <c r="TIV6" s="26"/>
      <c r="TIW6" s="26"/>
      <c r="TIX6" s="26"/>
      <c r="TIY6" s="26"/>
      <c r="TIZ6" s="26"/>
      <c r="TJA6" s="26"/>
      <c r="TJB6" s="26"/>
      <c r="TJC6" s="26"/>
      <c r="TJD6" s="26"/>
      <c r="TJE6" s="26"/>
      <c r="TJF6" s="26"/>
      <c r="TJG6" s="26"/>
      <c r="TJH6" s="26"/>
      <c r="TJI6" s="26"/>
      <c r="TJJ6" s="26"/>
      <c r="TJK6" s="26"/>
      <c r="TJL6" s="26"/>
      <c r="TJM6" s="26"/>
      <c r="TJN6" s="26"/>
      <c r="TJO6" s="26"/>
      <c r="TJP6" s="26"/>
      <c r="TJQ6" s="26"/>
      <c r="TJR6" s="26"/>
      <c r="TJS6" s="26"/>
      <c r="TJT6" s="26"/>
      <c r="TJU6" s="26"/>
      <c r="TJV6" s="26"/>
      <c r="TJW6" s="26"/>
      <c r="TJX6" s="26"/>
      <c r="TJY6" s="26"/>
      <c r="TJZ6" s="26"/>
      <c r="TKA6" s="26"/>
      <c r="TKB6" s="26"/>
      <c r="TKC6" s="26"/>
      <c r="TKD6" s="26"/>
      <c r="TKE6" s="26"/>
      <c r="TKF6" s="26"/>
      <c r="TKG6" s="26"/>
      <c r="TKH6" s="26"/>
      <c r="TKI6" s="26"/>
      <c r="TKJ6" s="26"/>
      <c r="TKK6" s="26"/>
      <c r="TKL6" s="26"/>
      <c r="TKM6" s="26"/>
      <c r="TKN6" s="26"/>
      <c r="TKO6" s="26"/>
      <c r="TKP6" s="26"/>
      <c r="TKQ6" s="26"/>
      <c r="TKR6" s="26"/>
      <c r="TKS6" s="26"/>
      <c r="TKT6" s="26"/>
      <c r="TKU6" s="26"/>
      <c r="TKV6" s="26"/>
      <c r="TKW6" s="26"/>
      <c r="TKX6" s="26"/>
      <c r="TKY6" s="26"/>
      <c r="TKZ6" s="26"/>
      <c r="TLA6" s="26"/>
      <c r="TLB6" s="26"/>
      <c r="TLC6" s="26"/>
      <c r="TLD6" s="26"/>
      <c r="TLE6" s="26"/>
      <c r="TLF6" s="26"/>
      <c r="TLG6" s="26"/>
      <c r="TLH6" s="26"/>
      <c r="TLI6" s="26"/>
      <c r="TLJ6" s="26"/>
      <c r="TLK6" s="26"/>
      <c r="TLL6" s="26"/>
      <c r="TLM6" s="26"/>
      <c r="TLN6" s="26"/>
      <c r="TLO6" s="26"/>
      <c r="TLP6" s="26"/>
      <c r="TLQ6" s="26"/>
      <c r="TLR6" s="26"/>
      <c r="TLS6" s="26"/>
      <c r="TLT6" s="26"/>
      <c r="TLU6" s="26"/>
      <c r="TLV6" s="26"/>
      <c r="TLW6" s="26"/>
      <c r="TLX6" s="26"/>
      <c r="TLY6" s="26"/>
      <c r="TLZ6" s="26"/>
      <c r="TMA6" s="26"/>
      <c r="TMB6" s="26"/>
      <c r="TMC6" s="26"/>
      <c r="TMD6" s="26"/>
      <c r="TME6" s="26"/>
      <c r="TMF6" s="26"/>
      <c r="TMG6" s="26"/>
      <c r="TMH6" s="26"/>
      <c r="TMI6" s="26"/>
      <c r="TMJ6" s="26"/>
      <c r="TMK6" s="26"/>
      <c r="TML6" s="26"/>
      <c r="TMM6" s="26"/>
      <c r="TMN6" s="26"/>
      <c r="TMO6" s="26"/>
      <c r="TMP6" s="26"/>
      <c r="TMQ6" s="26"/>
      <c r="TMR6" s="26"/>
      <c r="TMS6" s="26"/>
      <c r="TMT6" s="26"/>
      <c r="TMU6" s="26"/>
      <c r="TMV6" s="26"/>
      <c r="TMW6" s="26"/>
      <c r="TMX6" s="26"/>
      <c r="TMY6" s="26"/>
      <c r="TMZ6" s="26"/>
      <c r="TNA6" s="26"/>
      <c r="TNB6" s="26"/>
      <c r="TNC6" s="26"/>
      <c r="TND6" s="26"/>
      <c r="TNE6" s="26"/>
      <c r="TNF6" s="26"/>
      <c r="TNG6" s="26"/>
      <c r="TNH6" s="26"/>
      <c r="TNI6" s="26"/>
      <c r="TNJ6" s="26"/>
      <c r="TNK6" s="26"/>
      <c r="TNL6" s="26"/>
      <c r="TNM6" s="26"/>
      <c r="TNN6" s="26"/>
      <c r="TNO6" s="26"/>
      <c r="TNP6" s="26"/>
      <c r="TNQ6" s="26"/>
      <c r="TNR6" s="26"/>
      <c r="TNS6" s="26"/>
      <c r="TNT6" s="26"/>
      <c r="TNU6" s="26"/>
      <c r="TNV6" s="26"/>
      <c r="TNW6" s="26"/>
      <c r="TNX6" s="26"/>
      <c r="TNY6" s="26"/>
      <c r="TNZ6" s="26"/>
      <c r="TOA6" s="26"/>
      <c r="TOB6" s="26"/>
      <c r="TOC6" s="26"/>
      <c r="TOD6" s="26"/>
      <c r="TOE6" s="26"/>
      <c r="TOF6" s="26"/>
      <c r="TOG6" s="26"/>
      <c r="TOH6" s="26"/>
      <c r="TOI6" s="26"/>
      <c r="TOJ6" s="26"/>
      <c r="TOK6" s="26"/>
      <c r="TOL6" s="26"/>
      <c r="TOM6" s="26"/>
      <c r="TON6" s="26"/>
      <c r="TOO6" s="26"/>
      <c r="TOP6" s="26"/>
      <c r="TOQ6" s="26"/>
      <c r="TOR6" s="26"/>
      <c r="TOS6" s="26"/>
      <c r="TOT6" s="26"/>
      <c r="TOU6" s="26"/>
      <c r="TOV6" s="26"/>
      <c r="TOW6" s="26"/>
      <c r="TOX6" s="26"/>
      <c r="TOY6" s="26"/>
      <c r="TOZ6" s="26"/>
      <c r="TPA6" s="26"/>
      <c r="TPB6" s="26"/>
      <c r="TPC6" s="26"/>
      <c r="TPD6" s="26"/>
      <c r="TPE6" s="26"/>
      <c r="TPF6" s="26"/>
      <c r="TPG6" s="26"/>
      <c r="TPH6" s="26"/>
      <c r="TPI6" s="26"/>
      <c r="TPJ6" s="26"/>
      <c r="TPK6" s="26"/>
      <c r="TPL6" s="26"/>
      <c r="TPM6" s="26"/>
      <c r="TPN6" s="26"/>
      <c r="TPO6" s="26"/>
      <c r="TPP6" s="26"/>
      <c r="TPQ6" s="26"/>
      <c r="TPR6" s="26"/>
      <c r="TPS6" s="26"/>
      <c r="TPT6" s="26"/>
      <c r="TPU6" s="26"/>
      <c r="TPV6" s="26"/>
      <c r="TPW6" s="26"/>
      <c r="TPX6" s="26"/>
      <c r="TPY6" s="26"/>
      <c r="TPZ6" s="26"/>
      <c r="TQA6" s="26"/>
      <c r="TQB6" s="26"/>
      <c r="TQC6" s="26"/>
      <c r="TQD6" s="26"/>
      <c r="TQE6" s="26"/>
      <c r="TQF6" s="26"/>
      <c r="TQG6" s="26"/>
      <c r="TQH6" s="26"/>
      <c r="TQI6" s="26"/>
      <c r="TQJ6" s="26"/>
      <c r="TQK6" s="26"/>
      <c r="TQL6" s="26"/>
      <c r="TQM6" s="26"/>
      <c r="TQN6" s="26"/>
      <c r="TQO6" s="26"/>
      <c r="TQP6" s="26"/>
      <c r="TQQ6" s="26"/>
      <c r="TQR6" s="26"/>
      <c r="TQS6" s="26"/>
      <c r="TQT6" s="26"/>
      <c r="TQU6" s="26"/>
      <c r="TQV6" s="26"/>
      <c r="TQW6" s="26"/>
      <c r="TQX6" s="26"/>
      <c r="TQY6" s="26"/>
      <c r="TQZ6" s="26"/>
      <c r="TRA6" s="26"/>
      <c r="TRB6" s="26"/>
      <c r="TRC6" s="26"/>
      <c r="TRD6" s="26"/>
      <c r="TRE6" s="26"/>
      <c r="TRF6" s="26"/>
      <c r="TRG6" s="26"/>
      <c r="TRH6" s="26"/>
      <c r="TRI6" s="26"/>
      <c r="TRJ6" s="26"/>
      <c r="TRK6" s="26"/>
      <c r="TRL6" s="26"/>
      <c r="TRM6" s="26"/>
      <c r="TRN6" s="26"/>
      <c r="TRO6" s="26"/>
      <c r="TRP6" s="26"/>
      <c r="TRQ6" s="26"/>
      <c r="TRR6" s="26"/>
      <c r="TRS6" s="26"/>
      <c r="TRT6" s="26"/>
      <c r="TRU6" s="26"/>
      <c r="TRV6" s="26"/>
      <c r="TRW6" s="26"/>
      <c r="TRX6" s="26"/>
      <c r="TRY6" s="26"/>
      <c r="TRZ6" s="26"/>
      <c r="TSA6" s="26"/>
      <c r="TSB6" s="26"/>
      <c r="TSC6" s="26"/>
      <c r="TSD6" s="26"/>
      <c r="TSE6" s="26"/>
      <c r="TSF6" s="26"/>
      <c r="TSG6" s="26"/>
      <c r="TSH6" s="26"/>
      <c r="TSI6" s="26"/>
      <c r="TSJ6" s="26"/>
      <c r="TSK6" s="26"/>
      <c r="TSL6" s="26"/>
      <c r="TSM6" s="26"/>
      <c r="TSN6" s="26"/>
      <c r="TSO6" s="26"/>
      <c r="TSP6" s="26"/>
      <c r="TSQ6" s="26"/>
      <c r="TSR6" s="26"/>
      <c r="TSS6" s="26"/>
      <c r="TST6" s="26"/>
      <c r="TSU6" s="26"/>
      <c r="TSV6" s="26"/>
      <c r="TSW6" s="26"/>
      <c r="TSX6" s="26"/>
      <c r="TSY6" s="26"/>
      <c r="TSZ6" s="26"/>
      <c r="TTA6" s="26"/>
      <c r="TTB6" s="26"/>
      <c r="TTC6" s="26"/>
      <c r="TTD6" s="26"/>
      <c r="TTE6" s="26"/>
      <c r="TTF6" s="26"/>
      <c r="TTG6" s="26"/>
      <c r="TTH6" s="26"/>
      <c r="TTI6" s="26"/>
      <c r="TTJ6" s="26"/>
      <c r="TTK6" s="26"/>
      <c r="TTL6" s="26"/>
      <c r="TTM6" s="26"/>
      <c r="TTN6" s="26"/>
      <c r="TTO6" s="26"/>
      <c r="TTP6" s="26"/>
      <c r="TTQ6" s="26"/>
      <c r="TTR6" s="26"/>
      <c r="TTS6" s="26"/>
      <c r="TTT6" s="26"/>
      <c r="TTU6" s="26"/>
      <c r="TTV6" s="26"/>
      <c r="TTW6" s="26"/>
      <c r="TTX6" s="26"/>
      <c r="TTY6" s="26"/>
      <c r="TTZ6" s="26"/>
      <c r="TUA6" s="26"/>
      <c r="TUB6" s="26"/>
      <c r="TUC6" s="26"/>
      <c r="TUD6" s="26"/>
      <c r="TUE6" s="26"/>
      <c r="TUF6" s="26"/>
      <c r="TUG6" s="26"/>
      <c r="TUH6" s="26"/>
      <c r="TUI6" s="26"/>
      <c r="TUJ6" s="26"/>
      <c r="TUK6" s="26"/>
      <c r="TUL6" s="26"/>
      <c r="TUM6" s="26"/>
      <c r="TUN6" s="26"/>
      <c r="TUO6" s="26"/>
      <c r="TUP6" s="26"/>
      <c r="TUQ6" s="26"/>
      <c r="TUR6" s="26"/>
      <c r="TUS6" s="26"/>
      <c r="TUT6" s="26"/>
      <c r="TUU6" s="26"/>
      <c r="TUV6" s="26"/>
      <c r="TUW6" s="26"/>
      <c r="TUX6" s="26"/>
      <c r="TUY6" s="26"/>
      <c r="TUZ6" s="26"/>
      <c r="TVA6" s="26"/>
      <c r="TVB6" s="26"/>
      <c r="TVC6" s="26"/>
      <c r="TVD6" s="26"/>
      <c r="TVE6" s="26"/>
      <c r="TVF6" s="26"/>
      <c r="TVG6" s="26"/>
      <c r="TVH6" s="26"/>
      <c r="TVI6" s="26"/>
      <c r="TVJ6" s="26"/>
      <c r="TVK6" s="26"/>
      <c r="TVL6" s="26"/>
      <c r="TVM6" s="26"/>
      <c r="TVN6" s="26"/>
      <c r="TVO6" s="26"/>
      <c r="TVP6" s="26"/>
      <c r="TVQ6" s="26"/>
      <c r="TVR6" s="26"/>
      <c r="TVS6" s="26"/>
      <c r="TVT6" s="26"/>
      <c r="TVU6" s="26"/>
      <c r="TVV6" s="26"/>
      <c r="TVW6" s="26"/>
      <c r="TVX6" s="26"/>
      <c r="TVY6" s="26"/>
      <c r="TVZ6" s="26"/>
      <c r="TWA6" s="26"/>
      <c r="TWB6" s="26"/>
      <c r="TWC6" s="26"/>
      <c r="TWD6" s="26"/>
      <c r="TWE6" s="26"/>
      <c r="TWF6" s="26"/>
      <c r="TWG6" s="26"/>
      <c r="TWH6" s="26"/>
      <c r="TWI6" s="26"/>
      <c r="TWJ6" s="26"/>
      <c r="TWK6" s="26"/>
      <c r="TWL6" s="26"/>
      <c r="TWM6" s="26"/>
      <c r="TWN6" s="26"/>
      <c r="TWO6" s="26"/>
      <c r="TWP6" s="26"/>
      <c r="TWQ6" s="26"/>
      <c r="TWR6" s="26"/>
      <c r="TWS6" s="26"/>
      <c r="TWT6" s="26"/>
      <c r="TWU6" s="26"/>
      <c r="TWV6" s="26"/>
      <c r="TWW6" s="26"/>
      <c r="TWX6" s="26"/>
      <c r="TWY6" s="26"/>
      <c r="TWZ6" s="26"/>
      <c r="TXA6" s="26"/>
      <c r="TXB6" s="26"/>
      <c r="TXC6" s="26"/>
      <c r="TXD6" s="26"/>
      <c r="TXE6" s="26"/>
      <c r="TXF6" s="26"/>
      <c r="TXG6" s="26"/>
      <c r="TXH6" s="26"/>
      <c r="TXI6" s="26"/>
      <c r="TXJ6" s="26"/>
      <c r="TXK6" s="26"/>
      <c r="TXL6" s="26"/>
      <c r="TXM6" s="26"/>
      <c r="TXN6" s="26"/>
      <c r="TXO6" s="26"/>
      <c r="TXP6" s="26"/>
      <c r="TXQ6" s="26"/>
      <c r="TXR6" s="26"/>
      <c r="TXS6" s="26"/>
      <c r="TXT6" s="26"/>
      <c r="TXU6" s="26"/>
      <c r="TXV6" s="26"/>
      <c r="TXW6" s="26"/>
      <c r="TXX6" s="26"/>
      <c r="TXY6" s="26"/>
      <c r="TXZ6" s="26"/>
      <c r="TYA6" s="26"/>
      <c r="TYB6" s="26"/>
      <c r="TYC6" s="26"/>
      <c r="TYD6" s="26"/>
      <c r="TYE6" s="26"/>
      <c r="TYF6" s="26"/>
      <c r="TYG6" s="26"/>
      <c r="TYH6" s="26"/>
      <c r="TYI6" s="26"/>
      <c r="TYJ6" s="26"/>
      <c r="TYK6" s="26"/>
      <c r="TYL6" s="26"/>
      <c r="TYM6" s="26"/>
      <c r="TYN6" s="26"/>
      <c r="TYO6" s="26"/>
      <c r="TYP6" s="26"/>
      <c r="TYQ6" s="26"/>
      <c r="TYR6" s="26"/>
      <c r="TYS6" s="26"/>
      <c r="TYT6" s="26"/>
      <c r="TYU6" s="26"/>
      <c r="TYV6" s="26"/>
      <c r="TYW6" s="26"/>
      <c r="TYX6" s="26"/>
      <c r="TYY6" s="26"/>
      <c r="TYZ6" s="26"/>
      <c r="TZA6" s="26"/>
      <c r="TZB6" s="26"/>
      <c r="TZC6" s="26"/>
      <c r="TZD6" s="26"/>
      <c r="TZE6" s="26"/>
      <c r="TZF6" s="26"/>
      <c r="TZG6" s="26"/>
      <c r="TZH6" s="26"/>
      <c r="TZI6" s="26"/>
      <c r="TZJ6" s="26"/>
      <c r="TZK6" s="26"/>
      <c r="TZL6" s="26"/>
      <c r="TZM6" s="26"/>
      <c r="TZN6" s="26"/>
      <c r="TZO6" s="26"/>
      <c r="TZP6" s="26"/>
      <c r="TZQ6" s="26"/>
      <c r="TZR6" s="26"/>
      <c r="TZS6" s="26"/>
      <c r="TZT6" s="26"/>
      <c r="TZU6" s="26"/>
      <c r="TZV6" s="26"/>
      <c r="TZW6" s="26"/>
      <c r="TZX6" s="26"/>
      <c r="TZY6" s="26"/>
      <c r="TZZ6" s="26"/>
      <c r="UAA6" s="26"/>
      <c r="UAB6" s="26"/>
      <c r="UAC6" s="26"/>
      <c r="UAD6" s="26"/>
      <c r="UAE6" s="26"/>
      <c r="UAF6" s="26"/>
      <c r="UAG6" s="26"/>
      <c r="UAH6" s="26"/>
      <c r="UAI6" s="26"/>
      <c r="UAJ6" s="26"/>
      <c r="UAK6" s="26"/>
      <c r="UAL6" s="26"/>
      <c r="UAM6" s="26"/>
      <c r="UAN6" s="26"/>
      <c r="UAO6" s="26"/>
      <c r="UAP6" s="26"/>
      <c r="UAQ6" s="26"/>
      <c r="UAR6" s="26"/>
      <c r="UAS6" s="26"/>
      <c r="UAT6" s="26"/>
      <c r="UAU6" s="26"/>
      <c r="UAV6" s="26"/>
      <c r="UAW6" s="26"/>
      <c r="UAX6" s="26"/>
      <c r="UAY6" s="26"/>
      <c r="UAZ6" s="26"/>
      <c r="UBA6" s="26"/>
      <c r="UBB6" s="26"/>
      <c r="UBC6" s="26"/>
      <c r="UBD6" s="26"/>
      <c r="UBE6" s="26"/>
      <c r="UBF6" s="26"/>
      <c r="UBG6" s="26"/>
      <c r="UBH6" s="26"/>
      <c r="UBI6" s="26"/>
      <c r="UBJ6" s="26"/>
      <c r="UBK6" s="26"/>
      <c r="UBL6" s="26"/>
      <c r="UBM6" s="26"/>
      <c r="UBN6" s="26"/>
      <c r="UBO6" s="26"/>
      <c r="UBP6" s="26"/>
      <c r="UBQ6" s="26"/>
      <c r="UBR6" s="26"/>
      <c r="UBS6" s="26"/>
      <c r="UBT6" s="26"/>
      <c r="UBU6" s="26"/>
      <c r="UBV6" s="26"/>
      <c r="UBW6" s="26"/>
      <c r="UBX6" s="26"/>
      <c r="UBY6" s="26"/>
      <c r="UBZ6" s="26"/>
      <c r="UCA6" s="26"/>
      <c r="UCB6" s="26"/>
      <c r="UCC6" s="26"/>
      <c r="UCD6" s="26"/>
      <c r="UCE6" s="26"/>
      <c r="UCF6" s="26"/>
      <c r="UCG6" s="26"/>
      <c r="UCH6" s="26"/>
      <c r="UCI6" s="26"/>
      <c r="UCJ6" s="26"/>
      <c r="UCK6" s="26"/>
      <c r="UCL6" s="26"/>
      <c r="UCM6" s="26"/>
      <c r="UCN6" s="26"/>
      <c r="UCO6" s="26"/>
      <c r="UCP6" s="26"/>
      <c r="UCQ6" s="26"/>
      <c r="UCR6" s="26"/>
      <c r="UCS6" s="26"/>
      <c r="UCT6" s="26"/>
      <c r="UCU6" s="26"/>
      <c r="UCV6" s="26"/>
      <c r="UCW6" s="26"/>
      <c r="UCX6" s="26"/>
      <c r="UCY6" s="26"/>
      <c r="UCZ6" s="26"/>
      <c r="UDA6" s="26"/>
      <c r="UDB6" s="26"/>
      <c r="UDC6" s="26"/>
      <c r="UDD6" s="26"/>
      <c r="UDE6" s="26"/>
      <c r="UDF6" s="26"/>
      <c r="UDG6" s="26"/>
      <c r="UDH6" s="26"/>
      <c r="UDI6" s="26"/>
      <c r="UDJ6" s="26"/>
      <c r="UDK6" s="26"/>
      <c r="UDL6" s="26"/>
      <c r="UDM6" s="26"/>
      <c r="UDN6" s="26"/>
      <c r="UDO6" s="26"/>
      <c r="UDP6" s="26"/>
      <c r="UDQ6" s="26"/>
      <c r="UDR6" s="26"/>
      <c r="UDS6" s="26"/>
      <c r="UDT6" s="26"/>
      <c r="UDU6" s="26"/>
      <c r="UDV6" s="26"/>
      <c r="UDW6" s="26"/>
      <c r="UDX6" s="26"/>
      <c r="UDY6" s="26"/>
      <c r="UDZ6" s="26"/>
      <c r="UEA6" s="26"/>
      <c r="UEB6" s="26"/>
      <c r="UEC6" s="26"/>
      <c r="UED6" s="26"/>
      <c r="UEE6" s="26"/>
      <c r="UEF6" s="26"/>
      <c r="UEG6" s="26"/>
      <c r="UEH6" s="26"/>
      <c r="UEI6" s="26"/>
      <c r="UEJ6" s="26"/>
      <c r="UEK6" s="26"/>
      <c r="UEL6" s="26"/>
      <c r="UEM6" s="26"/>
      <c r="UEN6" s="26"/>
      <c r="UEO6" s="26"/>
      <c r="UEP6" s="26"/>
      <c r="UEQ6" s="26"/>
      <c r="UER6" s="26"/>
      <c r="UES6" s="26"/>
      <c r="UET6" s="26"/>
      <c r="UEU6" s="26"/>
      <c r="UEV6" s="26"/>
      <c r="UEW6" s="26"/>
      <c r="UEX6" s="26"/>
      <c r="UEY6" s="26"/>
      <c r="UEZ6" s="26"/>
      <c r="UFA6" s="26"/>
      <c r="UFB6" s="26"/>
      <c r="UFC6" s="26"/>
      <c r="UFD6" s="26"/>
      <c r="UFE6" s="26"/>
      <c r="UFF6" s="26"/>
      <c r="UFG6" s="26"/>
      <c r="UFH6" s="26"/>
      <c r="UFI6" s="26"/>
      <c r="UFJ6" s="26"/>
      <c r="UFK6" s="26"/>
      <c r="UFL6" s="26"/>
      <c r="UFM6" s="26"/>
      <c r="UFN6" s="26"/>
      <c r="UFO6" s="26"/>
      <c r="UFP6" s="26"/>
      <c r="UFQ6" s="26"/>
      <c r="UFR6" s="26"/>
      <c r="UFS6" s="26"/>
      <c r="UFT6" s="26"/>
      <c r="UFU6" s="26"/>
      <c r="UFV6" s="26"/>
      <c r="UFW6" s="26"/>
      <c r="UFX6" s="26"/>
      <c r="UFY6" s="26"/>
      <c r="UFZ6" s="26"/>
      <c r="UGA6" s="26"/>
      <c r="UGB6" s="26"/>
      <c r="UGC6" s="26"/>
      <c r="UGD6" s="26"/>
      <c r="UGE6" s="26"/>
      <c r="UGF6" s="26"/>
      <c r="UGG6" s="26"/>
      <c r="UGH6" s="26"/>
      <c r="UGI6" s="26"/>
      <c r="UGJ6" s="26"/>
      <c r="UGK6" s="26"/>
      <c r="UGL6" s="26"/>
      <c r="UGM6" s="26"/>
      <c r="UGN6" s="26"/>
      <c r="UGO6" s="26"/>
      <c r="UGP6" s="26"/>
      <c r="UGQ6" s="26"/>
      <c r="UGR6" s="26"/>
      <c r="UGS6" s="26"/>
      <c r="UGT6" s="26"/>
      <c r="UGU6" s="26"/>
      <c r="UGV6" s="26"/>
      <c r="UGW6" s="26"/>
      <c r="UGX6" s="26"/>
      <c r="UGY6" s="26"/>
      <c r="UGZ6" s="26"/>
      <c r="UHA6" s="26"/>
      <c r="UHB6" s="26"/>
      <c r="UHC6" s="26"/>
      <c r="UHD6" s="26"/>
      <c r="UHE6" s="26"/>
      <c r="UHF6" s="26"/>
      <c r="UHG6" s="26"/>
      <c r="UHH6" s="26"/>
      <c r="UHI6" s="26"/>
      <c r="UHJ6" s="26"/>
      <c r="UHK6" s="26"/>
      <c r="UHL6" s="26"/>
      <c r="UHM6" s="26"/>
      <c r="UHN6" s="26"/>
      <c r="UHO6" s="26"/>
      <c r="UHP6" s="26"/>
      <c r="UHQ6" s="26"/>
      <c r="UHR6" s="26"/>
      <c r="UHS6" s="26"/>
      <c r="UHT6" s="26"/>
      <c r="UHU6" s="26"/>
      <c r="UHV6" s="26"/>
      <c r="UHW6" s="26"/>
      <c r="UHX6" s="26"/>
      <c r="UHY6" s="26"/>
      <c r="UHZ6" s="26"/>
      <c r="UIA6" s="26"/>
      <c r="UIB6" s="26"/>
      <c r="UIC6" s="26"/>
      <c r="UID6" s="26"/>
      <c r="UIE6" s="26"/>
      <c r="UIF6" s="26"/>
      <c r="UIG6" s="26"/>
      <c r="UIH6" s="26"/>
      <c r="UII6" s="26"/>
      <c r="UIJ6" s="26"/>
      <c r="UIK6" s="26"/>
      <c r="UIL6" s="26"/>
      <c r="UIM6" s="26"/>
      <c r="UIN6" s="26"/>
      <c r="UIO6" s="26"/>
      <c r="UIP6" s="26"/>
      <c r="UIQ6" s="26"/>
      <c r="UIR6" s="26"/>
      <c r="UIS6" s="26"/>
      <c r="UIT6" s="26"/>
      <c r="UIU6" s="26"/>
      <c r="UIV6" s="26"/>
      <c r="UIW6" s="26"/>
      <c r="UIX6" s="26"/>
      <c r="UIY6" s="26"/>
      <c r="UIZ6" s="26"/>
      <c r="UJA6" s="26"/>
      <c r="UJB6" s="26"/>
      <c r="UJC6" s="26"/>
      <c r="UJD6" s="26"/>
      <c r="UJE6" s="26"/>
      <c r="UJF6" s="26"/>
      <c r="UJG6" s="26"/>
      <c r="UJH6" s="26"/>
      <c r="UJI6" s="26"/>
      <c r="UJJ6" s="26"/>
      <c r="UJK6" s="26"/>
      <c r="UJL6" s="26"/>
      <c r="UJM6" s="26"/>
      <c r="UJN6" s="26"/>
      <c r="UJO6" s="26"/>
      <c r="UJP6" s="26"/>
      <c r="UJQ6" s="26"/>
      <c r="UJR6" s="26"/>
      <c r="UJS6" s="26"/>
      <c r="UJT6" s="26"/>
      <c r="UJU6" s="26"/>
      <c r="UJV6" s="26"/>
      <c r="UJW6" s="26"/>
      <c r="UJX6" s="26"/>
      <c r="UJY6" s="26"/>
      <c r="UJZ6" s="26"/>
      <c r="UKA6" s="26"/>
      <c r="UKB6" s="26"/>
      <c r="UKC6" s="26"/>
      <c r="UKD6" s="26"/>
      <c r="UKE6" s="26"/>
      <c r="UKF6" s="26"/>
      <c r="UKG6" s="26"/>
      <c r="UKH6" s="26"/>
      <c r="UKI6" s="26"/>
      <c r="UKJ6" s="26"/>
      <c r="UKK6" s="26"/>
      <c r="UKL6" s="26"/>
      <c r="UKM6" s="26"/>
      <c r="UKN6" s="26"/>
      <c r="UKO6" s="26"/>
      <c r="UKP6" s="26"/>
      <c r="UKQ6" s="26"/>
      <c r="UKR6" s="26"/>
      <c r="UKS6" s="26"/>
      <c r="UKT6" s="26"/>
      <c r="UKU6" s="26"/>
      <c r="UKV6" s="26"/>
      <c r="UKW6" s="26"/>
      <c r="UKX6" s="26"/>
      <c r="UKY6" s="26"/>
      <c r="UKZ6" s="26"/>
      <c r="ULA6" s="26"/>
      <c r="ULB6" s="26"/>
      <c r="ULC6" s="26"/>
      <c r="ULD6" s="26"/>
      <c r="ULE6" s="26"/>
      <c r="ULF6" s="26"/>
      <c r="ULG6" s="26"/>
      <c r="ULH6" s="26"/>
      <c r="ULI6" s="26"/>
      <c r="ULJ6" s="26"/>
      <c r="ULK6" s="26"/>
      <c r="ULL6" s="26"/>
      <c r="ULM6" s="26"/>
      <c r="ULN6" s="26"/>
      <c r="ULO6" s="26"/>
      <c r="ULP6" s="26"/>
      <c r="ULQ6" s="26"/>
      <c r="ULR6" s="26"/>
      <c r="ULS6" s="26"/>
      <c r="ULT6" s="26"/>
      <c r="ULU6" s="26"/>
      <c r="ULV6" s="26"/>
      <c r="ULW6" s="26"/>
      <c r="ULX6" s="26"/>
      <c r="ULY6" s="26"/>
      <c r="ULZ6" s="26"/>
      <c r="UMA6" s="26"/>
      <c r="UMB6" s="26"/>
      <c r="UMC6" s="26"/>
      <c r="UMD6" s="26"/>
      <c r="UME6" s="26"/>
      <c r="UMF6" s="26"/>
      <c r="UMG6" s="26"/>
      <c r="UMH6" s="26"/>
      <c r="UMI6" s="26"/>
      <c r="UMJ6" s="26"/>
      <c r="UMK6" s="26"/>
      <c r="UML6" s="26"/>
      <c r="UMM6" s="26"/>
      <c r="UMN6" s="26"/>
      <c r="UMO6" s="26"/>
      <c r="UMP6" s="26"/>
      <c r="UMQ6" s="26"/>
      <c r="UMR6" s="26"/>
      <c r="UMS6" s="26"/>
      <c r="UMT6" s="26"/>
      <c r="UMU6" s="26"/>
      <c r="UMV6" s="26"/>
      <c r="UMW6" s="26"/>
      <c r="UMX6" s="26"/>
      <c r="UMY6" s="26"/>
      <c r="UMZ6" s="26"/>
      <c r="UNA6" s="26"/>
      <c r="UNB6" s="26"/>
      <c r="UNC6" s="26"/>
      <c r="UND6" s="26"/>
      <c r="UNE6" s="26"/>
      <c r="UNF6" s="26"/>
      <c r="UNG6" s="26"/>
      <c r="UNH6" s="26"/>
      <c r="UNI6" s="26"/>
      <c r="UNJ6" s="26"/>
      <c r="UNK6" s="26"/>
      <c r="UNL6" s="26"/>
      <c r="UNM6" s="26"/>
      <c r="UNN6" s="26"/>
      <c r="UNO6" s="26"/>
      <c r="UNP6" s="26"/>
      <c r="UNQ6" s="26"/>
      <c r="UNR6" s="26"/>
      <c r="UNS6" s="26"/>
      <c r="UNT6" s="26"/>
      <c r="UNU6" s="26"/>
      <c r="UNV6" s="26"/>
      <c r="UNW6" s="26"/>
      <c r="UNX6" s="26"/>
      <c r="UNY6" s="26"/>
      <c r="UNZ6" s="26"/>
      <c r="UOA6" s="26"/>
      <c r="UOB6" s="26"/>
      <c r="UOC6" s="26"/>
      <c r="UOD6" s="26"/>
      <c r="UOE6" s="26"/>
      <c r="UOF6" s="26"/>
      <c r="UOG6" s="26"/>
      <c r="UOH6" s="26"/>
      <c r="UOI6" s="26"/>
      <c r="UOJ6" s="26"/>
      <c r="UOK6" s="26"/>
      <c r="UOL6" s="26"/>
      <c r="UOM6" s="26"/>
      <c r="UON6" s="26"/>
      <c r="UOO6" s="26"/>
      <c r="UOP6" s="26"/>
      <c r="UOQ6" s="26"/>
      <c r="UOR6" s="26"/>
      <c r="UOS6" s="26"/>
      <c r="UOT6" s="26"/>
      <c r="UOU6" s="26"/>
      <c r="UOV6" s="26"/>
      <c r="UOW6" s="26"/>
      <c r="UOX6" s="26"/>
      <c r="UOY6" s="26"/>
      <c r="UOZ6" s="26"/>
      <c r="UPA6" s="26"/>
      <c r="UPB6" s="26"/>
      <c r="UPC6" s="26"/>
      <c r="UPD6" s="26"/>
      <c r="UPE6" s="26"/>
      <c r="UPF6" s="26"/>
      <c r="UPG6" s="26"/>
      <c r="UPH6" s="26"/>
      <c r="UPI6" s="26"/>
      <c r="UPJ6" s="26"/>
      <c r="UPK6" s="26"/>
      <c r="UPL6" s="26"/>
      <c r="UPM6" s="26"/>
      <c r="UPN6" s="26"/>
      <c r="UPO6" s="26"/>
      <c r="UPP6" s="26"/>
      <c r="UPQ6" s="26"/>
      <c r="UPR6" s="26"/>
      <c r="UPS6" s="26"/>
      <c r="UPT6" s="26"/>
      <c r="UPU6" s="26"/>
      <c r="UPV6" s="26"/>
      <c r="UPW6" s="26"/>
      <c r="UPX6" s="26"/>
      <c r="UPY6" s="26"/>
      <c r="UPZ6" s="26"/>
      <c r="UQA6" s="26"/>
      <c r="UQB6" s="26"/>
      <c r="UQC6" s="26"/>
      <c r="UQD6" s="26"/>
      <c r="UQE6" s="26"/>
      <c r="UQF6" s="26"/>
      <c r="UQG6" s="26"/>
      <c r="UQH6" s="26"/>
      <c r="UQI6" s="26"/>
      <c r="UQJ6" s="26"/>
      <c r="UQK6" s="26"/>
      <c r="UQL6" s="26"/>
      <c r="UQM6" s="26"/>
      <c r="UQN6" s="26"/>
      <c r="UQO6" s="26"/>
      <c r="UQP6" s="26"/>
      <c r="UQQ6" s="26"/>
      <c r="UQR6" s="26"/>
      <c r="UQS6" s="26"/>
      <c r="UQT6" s="26"/>
      <c r="UQU6" s="26"/>
      <c r="UQV6" s="26"/>
      <c r="UQW6" s="26"/>
      <c r="UQX6" s="26"/>
      <c r="UQY6" s="26"/>
      <c r="UQZ6" s="26"/>
      <c r="URA6" s="26"/>
      <c r="URB6" s="26"/>
      <c r="URC6" s="26"/>
      <c r="URD6" s="26"/>
      <c r="URE6" s="26"/>
      <c r="URF6" s="26"/>
      <c r="URG6" s="26"/>
      <c r="URH6" s="26"/>
      <c r="URI6" s="26"/>
      <c r="URJ6" s="26"/>
      <c r="URK6" s="26"/>
      <c r="URL6" s="26"/>
      <c r="URM6" s="26"/>
      <c r="URN6" s="26"/>
      <c r="URO6" s="26"/>
      <c r="URP6" s="26"/>
      <c r="URQ6" s="26"/>
      <c r="URR6" s="26"/>
      <c r="URS6" s="26"/>
      <c r="URT6" s="26"/>
      <c r="URU6" s="26"/>
      <c r="URV6" s="26"/>
      <c r="URW6" s="26"/>
      <c r="URX6" s="26"/>
      <c r="URY6" s="26"/>
      <c r="URZ6" s="26"/>
      <c r="USA6" s="26"/>
      <c r="USB6" s="26"/>
      <c r="USC6" s="26"/>
      <c r="USD6" s="26"/>
      <c r="USE6" s="26"/>
      <c r="USF6" s="26"/>
      <c r="USG6" s="26"/>
      <c r="USH6" s="26"/>
      <c r="USI6" s="26"/>
      <c r="USJ6" s="26"/>
      <c r="USK6" s="26"/>
      <c r="USL6" s="26"/>
      <c r="USM6" s="26"/>
      <c r="USN6" s="26"/>
      <c r="USO6" s="26"/>
      <c r="USP6" s="26"/>
      <c r="USQ6" s="26"/>
      <c r="USR6" s="26"/>
      <c r="USS6" s="26"/>
      <c r="UST6" s="26"/>
      <c r="USU6" s="26"/>
      <c r="USV6" s="26"/>
      <c r="USW6" s="26"/>
      <c r="USX6" s="26"/>
      <c r="USY6" s="26"/>
      <c r="USZ6" s="26"/>
      <c r="UTA6" s="26"/>
      <c r="UTB6" s="26"/>
      <c r="UTC6" s="26"/>
      <c r="UTD6" s="26"/>
      <c r="UTE6" s="26"/>
      <c r="UTF6" s="26"/>
      <c r="UTG6" s="26"/>
      <c r="UTH6" s="26"/>
      <c r="UTI6" s="26"/>
      <c r="UTJ6" s="26"/>
      <c r="UTK6" s="26"/>
      <c r="UTL6" s="26"/>
      <c r="UTM6" s="26"/>
      <c r="UTN6" s="26"/>
      <c r="UTO6" s="26"/>
      <c r="UTP6" s="26"/>
      <c r="UTQ6" s="26"/>
      <c r="UTR6" s="26"/>
      <c r="UTS6" s="26"/>
      <c r="UTT6" s="26"/>
      <c r="UTU6" s="26"/>
      <c r="UTV6" s="26"/>
      <c r="UTW6" s="26"/>
      <c r="UTX6" s="26"/>
      <c r="UTY6" s="26"/>
      <c r="UTZ6" s="26"/>
      <c r="UUA6" s="26"/>
      <c r="UUB6" s="26"/>
      <c r="UUC6" s="26"/>
      <c r="UUD6" s="26"/>
      <c r="UUE6" s="26"/>
      <c r="UUF6" s="26"/>
      <c r="UUG6" s="26"/>
      <c r="UUH6" s="26"/>
      <c r="UUI6" s="26"/>
      <c r="UUJ6" s="26"/>
      <c r="UUK6" s="26"/>
      <c r="UUL6" s="26"/>
      <c r="UUM6" s="26"/>
      <c r="UUN6" s="26"/>
      <c r="UUO6" s="26"/>
      <c r="UUP6" s="26"/>
      <c r="UUQ6" s="26"/>
      <c r="UUR6" s="26"/>
      <c r="UUS6" s="26"/>
      <c r="UUT6" s="26"/>
      <c r="UUU6" s="26"/>
      <c r="UUV6" s="26"/>
      <c r="UUW6" s="26"/>
      <c r="UUX6" s="26"/>
      <c r="UUY6" s="26"/>
      <c r="UUZ6" s="26"/>
      <c r="UVA6" s="26"/>
      <c r="UVB6" s="26"/>
      <c r="UVC6" s="26"/>
      <c r="UVD6" s="26"/>
      <c r="UVE6" s="26"/>
      <c r="UVF6" s="26"/>
      <c r="UVG6" s="26"/>
      <c r="UVH6" s="26"/>
      <c r="UVI6" s="26"/>
      <c r="UVJ6" s="26"/>
      <c r="UVK6" s="26"/>
      <c r="UVL6" s="26"/>
      <c r="UVM6" s="26"/>
      <c r="UVN6" s="26"/>
      <c r="UVO6" s="26"/>
      <c r="UVP6" s="26"/>
      <c r="UVQ6" s="26"/>
      <c r="UVR6" s="26"/>
      <c r="UVS6" s="26"/>
      <c r="UVT6" s="26"/>
      <c r="UVU6" s="26"/>
      <c r="UVV6" s="26"/>
      <c r="UVW6" s="26"/>
      <c r="UVX6" s="26"/>
      <c r="UVY6" s="26"/>
      <c r="UVZ6" s="26"/>
      <c r="UWA6" s="26"/>
      <c r="UWB6" s="26"/>
      <c r="UWC6" s="26"/>
      <c r="UWD6" s="26"/>
      <c r="UWE6" s="26"/>
      <c r="UWF6" s="26"/>
      <c r="UWG6" s="26"/>
      <c r="UWH6" s="26"/>
      <c r="UWI6" s="26"/>
      <c r="UWJ6" s="26"/>
      <c r="UWK6" s="26"/>
      <c r="UWL6" s="26"/>
      <c r="UWM6" s="26"/>
      <c r="UWN6" s="26"/>
      <c r="UWO6" s="26"/>
      <c r="UWP6" s="26"/>
      <c r="UWQ6" s="26"/>
      <c r="UWR6" s="26"/>
      <c r="UWS6" s="26"/>
      <c r="UWT6" s="26"/>
      <c r="UWU6" s="26"/>
      <c r="UWV6" s="26"/>
      <c r="UWW6" s="26"/>
      <c r="UWX6" s="26"/>
      <c r="UWY6" s="26"/>
      <c r="UWZ6" s="26"/>
      <c r="UXA6" s="26"/>
      <c r="UXB6" s="26"/>
      <c r="UXC6" s="26"/>
      <c r="UXD6" s="26"/>
      <c r="UXE6" s="26"/>
      <c r="UXF6" s="26"/>
      <c r="UXG6" s="26"/>
      <c r="UXH6" s="26"/>
      <c r="UXI6" s="26"/>
      <c r="UXJ6" s="26"/>
      <c r="UXK6" s="26"/>
      <c r="UXL6" s="26"/>
      <c r="UXM6" s="26"/>
      <c r="UXN6" s="26"/>
      <c r="UXO6" s="26"/>
      <c r="UXP6" s="26"/>
      <c r="UXQ6" s="26"/>
      <c r="UXR6" s="26"/>
      <c r="UXS6" s="26"/>
      <c r="UXT6" s="26"/>
      <c r="UXU6" s="26"/>
      <c r="UXV6" s="26"/>
      <c r="UXW6" s="26"/>
      <c r="UXX6" s="26"/>
      <c r="UXY6" s="26"/>
      <c r="UXZ6" s="26"/>
      <c r="UYA6" s="26"/>
      <c r="UYB6" s="26"/>
      <c r="UYC6" s="26"/>
      <c r="UYD6" s="26"/>
      <c r="UYE6" s="26"/>
      <c r="UYF6" s="26"/>
      <c r="UYG6" s="26"/>
      <c r="UYH6" s="26"/>
      <c r="UYI6" s="26"/>
      <c r="UYJ6" s="26"/>
      <c r="UYK6" s="26"/>
      <c r="UYL6" s="26"/>
      <c r="UYM6" s="26"/>
      <c r="UYN6" s="26"/>
      <c r="UYO6" s="26"/>
      <c r="UYP6" s="26"/>
      <c r="UYQ6" s="26"/>
      <c r="UYR6" s="26"/>
      <c r="UYS6" s="26"/>
      <c r="UYT6" s="26"/>
      <c r="UYU6" s="26"/>
      <c r="UYV6" s="26"/>
      <c r="UYW6" s="26"/>
      <c r="UYX6" s="26"/>
      <c r="UYY6" s="26"/>
      <c r="UYZ6" s="26"/>
      <c r="UZA6" s="26"/>
      <c r="UZB6" s="26"/>
      <c r="UZC6" s="26"/>
      <c r="UZD6" s="26"/>
      <c r="UZE6" s="26"/>
      <c r="UZF6" s="26"/>
      <c r="UZG6" s="26"/>
      <c r="UZH6" s="26"/>
      <c r="UZI6" s="26"/>
      <c r="UZJ6" s="26"/>
      <c r="UZK6" s="26"/>
      <c r="UZL6" s="26"/>
      <c r="UZM6" s="26"/>
      <c r="UZN6" s="26"/>
      <c r="UZO6" s="26"/>
      <c r="UZP6" s="26"/>
      <c r="UZQ6" s="26"/>
      <c r="UZR6" s="26"/>
      <c r="UZS6" s="26"/>
      <c r="UZT6" s="26"/>
      <c r="UZU6" s="26"/>
      <c r="UZV6" s="26"/>
      <c r="UZW6" s="26"/>
      <c r="UZX6" s="26"/>
      <c r="UZY6" s="26"/>
      <c r="UZZ6" s="26"/>
      <c r="VAA6" s="26"/>
      <c r="VAB6" s="26"/>
      <c r="VAC6" s="26"/>
      <c r="VAD6" s="26"/>
      <c r="VAE6" s="26"/>
      <c r="VAF6" s="26"/>
      <c r="VAG6" s="26"/>
      <c r="VAH6" s="26"/>
      <c r="VAI6" s="26"/>
      <c r="VAJ6" s="26"/>
      <c r="VAK6" s="26"/>
      <c r="VAL6" s="26"/>
      <c r="VAM6" s="26"/>
      <c r="VAN6" s="26"/>
      <c r="VAO6" s="26"/>
      <c r="VAP6" s="26"/>
      <c r="VAQ6" s="26"/>
      <c r="VAR6" s="26"/>
      <c r="VAS6" s="26"/>
      <c r="VAT6" s="26"/>
      <c r="VAU6" s="26"/>
      <c r="VAV6" s="26"/>
      <c r="VAW6" s="26"/>
      <c r="VAX6" s="26"/>
      <c r="VAY6" s="26"/>
      <c r="VAZ6" s="26"/>
      <c r="VBA6" s="26"/>
      <c r="VBB6" s="26"/>
      <c r="VBC6" s="26"/>
      <c r="VBD6" s="26"/>
      <c r="VBE6" s="26"/>
      <c r="VBF6" s="26"/>
      <c r="VBG6" s="26"/>
      <c r="VBH6" s="26"/>
      <c r="VBI6" s="26"/>
      <c r="VBJ6" s="26"/>
      <c r="VBK6" s="26"/>
      <c r="VBL6" s="26"/>
      <c r="VBM6" s="26"/>
      <c r="VBN6" s="26"/>
      <c r="VBO6" s="26"/>
      <c r="VBP6" s="26"/>
      <c r="VBQ6" s="26"/>
      <c r="VBR6" s="26"/>
      <c r="VBS6" s="26"/>
      <c r="VBT6" s="26"/>
      <c r="VBU6" s="26"/>
      <c r="VBV6" s="26"/>
      <c r="VBW6" s="26"/>
      <c r="VBX6" s="26"/>
      <c r="VBY6" s="26"/>
      <c r="VBZ6" s="26"/>
      <c r="VCA6" s="26"/>
      <c r="VCB6" s="26"/>
      <c r="VCC6" s="26"/>
      <c r="VCD6" s="26"/>
      <c r="VCE6" s="26"/>
      <c r="VCF6" s="26"/>
      <c r="VCG6" s="26"/>
      <c r="VCH6" s="26"/>
      <c r="VCI6" s="26"/>
      <c r="VCJ6" s="26"/>
      <c r="VCK6" s="26"/>
      <c r="VCL6" s="26"/>
      <c r="VCM6" s="26"/>
      <c r="VCN6" s="26"/>
      <c r="VCO6" s="26"/>
      <c r="VCP6" s="26"/>
      <c r="VCQ6" s="26"/>
      <c r="VCR6" s="26"/>
      <c r="VCS6" s="26"/>
      <c r="VCT6" s="26"/>
      <c r="VCU6" s="26"/>
      <c r="VCV6" s="26"/>
      <c r="VCW6" s="26"/>
      <c r="VCX6" s="26"/>
      <c r="VCY6" s="26"/>
      <c r="VCZ6" s="26"/>
      <c r="VDA6" s="26"/>
      <c r="VDB6" s="26"/>
      <c r="VDC6" s="26"/>
      <c r="VDD6" s="26"/>
      <c r="VDE6" s="26"/>
      <c r="VDF6" s="26"/>
      <c r="VDG6" s="26"/>
      <c r="VDH6" s="26"/>
      <c r="VDI6" s="26"/>
      <c r="VDJ6" s="26"/>
      <c r="VDK6" s="26"/>
      <c r="VDL6" s="26"/>
      <c r="VDM6" s="26"/>
      <c r="VDN6" s="26"/>
      <c r="VDO6" s="26"/>
      <c r="VDP6" s="26"/>
      <c r="VDQ6" s="26"/>
      <c r="VDR6" s="26"/>
      <c r="VDS6" s="26"/>
      <c r="VDT6" s="26"/>
      <c r="VDU6" s="26"/>
      <c r="VDV6" s="26"/>
      <c r="VDW6" s="26"/>
      <c r="VDX6" s="26"/>
      <c r="VDY6" s="26"/>
      <c r="VDZ6" s="26"/>
      <c r="VEA6" s="26"/>
      <c r="VEB6" s="26"/>
      <c r="VEC6" s="26"/>
      <c r="VED6" s="26"/>
      <c r="VEE6" s="26"/>
      <c r="VEF6" s="26"/>
      <c r="VEG6" s="26"/>
      <c r="VEH6" s="26"/>
      <c r="VEI6" s="26"/>
      <c r="VEJ6" s="26"/>
      <c r="VEK6" s="26"/>
      <c r="VEL6" s="26"/>
      <c r="VEM6" s="26"/>
      <c r="VEN6" s="26"/>
      <c r="VEO6" s="26"/>
      <c r="VEP6" s="26"/>
      <c r="VEQ6" s="26"/>
      <c r="VER6" s="26"/>
      <c r="VES6" s="26"/>
      <c r="VET6" s="26"/>
      <c r="VEU6" s="26"/>
      <c r="VEV6" s="26"/>
      <c r="VEW6" s="26"/>
      <c r="VEX6" s="26"/>
      <c r="VEY6" s="26"/>
      <c r="VEZ6" s="26"/>
      <c r="VFA6" s="26"/>
      <c r="VFB6" s="26"/>
      <c r="VFC6" s="26"/>
      <c r="VFD6" s="26"/>
      <c r="VFE6" s="26"/>
      <c r="VFF6" s="26"/>
      <c r="VFG6" s="26"/>
      <c r="VFH6" s="26"/>
      <c r="VFI6" s="26"/>
      <c r="VFJ6" s="26"/>
      <c r="VFK6" s="26"/>
      <c r="VFL6" s="26"/>
      <c r="VFM6" s="26"/>
      <c r="VFN6" s="26"/>
      <c r="VFO6" s="26"/>
      <c r="VFP6" s="26"/>
      <c r="VFQ6" s="26"/>
      <c r="VFR6" s="26"/>
      <c r="VFS6" s="26"/>
      <c r="VFT6" s="26"/>
      <c r="VFU6" s="26"/>
      <c r="VFV6" s="26"/>
      <c r="VFW6" s="26"/>
      <c r="VFX6" s="26"/>
      <c r="VFY6" s="26"/>
      <c r="VFZ6" s="26"/>
      <c r="VGA6" s="26"/>
      <c r="VGB6" s="26"/>
      <c r="VGC6" s="26"/>
      <c r="VGD6" s="26"/>
      <c r="VGE6" s="26"/>
      <c r="VGF6" s="26"/>
      <c r="VGG6" s="26"/>
      <c r="VGH6" s="26"/>
      <c r="VGI6" s="26"/>
      <c r="VGJ6" s="26"/>
      <c r="VGK6" s="26"/>
      <c r="VGL6" s="26"/>
      <c r="VGM6" s="26"/>
      <c r="VGN6" s="26"/>
      <c r="VGO6" s="26"/>
      <c r="VGP6" s="26"/>
      <c r="VGQ6" s="26"/>
      <c r="VGR6" s="26"/>
      <c r="VGS6" s="26"/>
      <c r="VGT6" s="26"/>
      <c r="VGU6" s="26"/>
      <c r="VGV6" s="26"/>
      <c r="VGW6" s="26"/>
      <c r="VGX6" s="26"/>
      <c r="VGY6" s="26"/>
      <c r="VGZ6" s="26"/>
      <c r="VHA6" s="26"/>
      <c r="VHB6" s="26"/>
      <c r="VHC6" s="26"/>
      <c r="VHD6" s="26"/>
      <c r="VHE6" s="26"/>
      <c r="VHF6" s="26"/>
      <c r="VHG6" s="26"/>
      <c r="VHH6" s="26"/>
      <c r="VHI6" s="26"/>
      <c r="VHJ6" s="26"/>
      <c r="VHK6" s="26"/>
      <c r="VHL6" s="26"/>
      <c r="VHM6" s="26"/>
      <c r="VHN6" s="26"/>
      <c r="VHO6" s="26"/>
      <c r="VHP6" s="26"/>
      <c r="VHQ6" s="26"/>
      <c r="VHR6" s="26"/>
      <c r="VHS6" s="26"/>
      <c r="VHT6" s="26"/>
      <c r="VHU6" s="26"/>
      <c r="VHV6" s="26"/>
      <c r="VHW6" s="26"/>
      <c r="VHX6" s="26"/>
      <c r="VHY6" s="26"/>
      <c r="VHZ6" s="26"/>
      <c r="VIA6" s="26"/>
      <c r="VIB6" s="26"/>
      <c r="VIC6" s="26"/>
      <c r="VID6" s="26"/>
      <c r="VIE6" s="26"/>
      <c r="VIF6" s="26"/>
      <c r="VIG6" s="26"/>
      <c r="VIH6" s="26"/>
      <c r="VII6" s="26"/>
      <c r="VIJ6" s="26"/>
      <c r="VIK6" s="26"/>
      <c r="VIL6" s="26"/>
      <c r="VIM6" s="26"/>
      <c r="VIN6" s="26"/>
      <c r="VIO6" s="26"/>
      <c r="VIP6" s="26"/>
      <c r="VIQ6" s="26"/>
      <c r="VIR6" s="26"/>
      <c r="VIS6" s="26"/>
      <c r="VIT6" s="26"/>
      <c r="VIU6" s="26"/>
      <c r="VIV6" s="26"/>
      <c r="VIW6" s="26"/>
      <c r="VIX6" s="26"/>
      <c r="VIY6" s="26"/>
      <c r="VIZ6" s="26"/>
      <c r="VJA6" s="26"/>
      <c r="VJB6" s="26"/>
      <c r="VJC6" s="26"/>
      <c r="VJD6" s="26"/>
      <c r="VJE6" s="26"/>
      <c r="VJF6" s="26"/>
      <c r="VJG6" s="26"/>
      <c r="VJH6" s="26"/>
      <c r="VJI6" s="26"/>
      <c r="VJJ6" s="26"/>
      <c r="VJK6" s="26"/>
      <c r="VJL6" s="26"/>
      <c r="VJM6" s="26"/>
      <c r="VJN6" s="26"/>
      <c r="VJO6" s="26"/>
      <c r="VJP6" s="26"/>
      <c r="VJQ6" s="26"/>
      <c r="VJR6" s="26"/>
      <c r="VJS6" s="26"/>
      <c r="VJT6" s="26"/>
      <c r="VJU6" s="26"/>
      <c r="VJV6" s="26"/>
      <c r="VJW6" s="26"/>
      <c r="VJX6" s="26"/>
      <c r="VJY6" s="26"/>
      <c r="VJZ6" s="26"/>
      <c r="VKA6" s="26"/>
      <c r="VKB6" s="26"/>
      <c r="VKC6" s="26"/>
      <c r="VKD6" s="26"/>
      <c r="VKE6" s="26"/>
      <c r="VKF6" s="26"/>
      <c r="VKG6" s="26"/>
      <c r="VKH6" s="26"/>
      <c r="VKI6" s="26"/>
      <c r="VKJ6" s="26"/>
      <c r="VKK6" s="26"/>
      <c r="VKL6" s="26"/>
      <c r="VKM6" s="26"/>
      <c r="VKN6" s="26"/>
      <c r="VKO6" s="26"/>
      <c r="VKP6" s="26"/>
      <c r="VKQ6" s="26"/>
      <c r="VKR6" s="26"/>
      <c r="VKS6" s="26"/>
      <c r="VKT6" s="26"/>
      <c r="VKU6" s="26"/>
      <c r="VKV6" s="26"/>
      <c r="VKW6" s="26"/>
      <c r="VKX6" s="26"/>
      <c r="VKY6" s="26"/>
      <c r="VKZ6" s="26"/>
      <c r="VLA6" s="26"/>
      <c r="VLB6" s="26"/>
      <c r="VLC6" s="26"/>
      <c r="VLD6" s="26"/>
      <c r="VLE6" s="26"/>
      <c r="VLF6" s="26"/>
      <c r="VLG6" s="26"/>
      <c r="VLH6" s="26"/>
      <c r="VLI6" s="26"/>
      <c r="VLJ6" s="26"/>
      <c r="VLK6" s="26"/>
      <c r="VLL6" s="26"/>
      <c r="VLM6" s="26"/>
      <c r="VLN6" s="26"/>
      <c r="VLO6" s="26"/>
      <c r="VLP6" s="26"/>
      <c r="VLQ6" s="26"/>
      <c r="VLR6" s="26"/>
      <c r="VLS6" s="26"/>
      <c r="VLT6" s="26"/>
      <c r="VLU6" s="26"/>
      <c r="VLV6" s="26"/>
      <c r="VLW6" s="26"/>
      <c r="VLX6" s="26"/>
      <c r="VLY6" s="26"/>
      <c r="VLZ6" s="26"/>
      <c r="VMA6" s="26"/>
      <c r="VMB6" s="26"/>
      <c r="VMC6" s="26"/>
      <c r="VMD6" s="26"/>
      <c r="VME6" s="26"/>
      <c r="VMF6" s="26"/>
      <c r="VMG6" s="26"/>
      <c r="VMH6" s="26"/>
      <c r="VMI6" s="26"/>
      <c r="VMJ6" s="26"/>
      <c r="VMK6" s="26"/>
      <c r="VML6" s="26"/>
      <c r="VMM6" s="26"/>
      <c r="VMN6" s="26"/>
      <c r="VMO6" s="26"/>
      <c r="VMP6" s="26"/>
      <c r="VMQ6" s="26"/>
      <c r="VMR6" s="26"/>
      <c r="VMS6" s="26"/>
      <c r="VMT6" s="26"/>
      <c r="VMU6" s="26"/>
      <c r="VMV6" s="26"/>
      <c r="VMW6" s="26"/>
      <c r="VMX6" s="26"/>
      <c r="VMY6" s="26"/>
      <c r="VMZ6" s="26"/>
      <c r="VNA6" s="26"/>
      <c r="VNB6" s="26"/>
      <c r="VNC6" s="26"/>
      <c r="VND6" s="26"/>
      <c r="VNE6" s="26"/>
      <c r="VNF6" s="26"/>
      <c r="VNG6" s="26"/>
      <c r="VNH6" s="26"/>
      <c r="VNI6" s="26"/>
      <c r="VNJ6" s="26"/>
      <c r="VNK6" s="26"/>
      <c r="VNL6" s="26"/>
      <c r="VNM6" s="26"/>
      <c r="VNN6" s="26"/>
      <c r="VNO6" s="26"/>
      <c r="VNP6" s="26"/>
      <c r="VNQ6" s="26"/>
      <c r="VNR6" s="26"/>
      <c r="VNS6" s="26"/>
      <c r="VNT6" s="26"/>
      <c r="VNU6" s="26"/>
      <c r="VNV6" s="26"/>
      <c r="VNW6" s="26"/>
      <c r="VNX6" s="26"/>
      <c r="VNY6" s="26"/>
      <c r="VNZ6" s="26"/>
      <c r="VOA6" s="26"/>
      <c r="VOB6" s="26"/>
      <c r="VOC6" s="26"/>
      <c r="VOD6" s="26"/>
      <c r="VOE6" s="26"/>
      <c r="VOF6" s="26"/>
      <c r="VOG6" s="26"/>
      <c r="VOH6" s="26"/>
      <c r="VOI6" s="26"/>
      <c r="VOJ6" s="26"/>
      <c r="VOK6" s="26"/>
      <c r="VOL6" s="26"/>
      <c r="VOM6" s="26"/>
      <c r="VON6" s="26"/>
      <c r="VOO6" s="26"/>
      <c r="VOP6" s="26"/>
      <c r="VOQ6" s="26"/>
      <c r="VOR6" s="26"/>
      <c r="VOS6" s="26"/>
      <c r="VOT6" s="26"/>
      <c r="VOU6" s="26"/>
      <c r="VOV6" s="26"/>
      <c r="VOW6" s="26"/>
      <c r="VOX6" s="26"/>
      <c r="VOY6" s="26"/>
      <c r="VOZ6" s="26"/>
      <c r="VPA6" s="26"/>
      <c r="VPB6" s="26"/>
      <c r="VPC6" s="26"/>
      <c r="VPD6" s="26"/>
      <c r="VPE6" s="26"/>
      <c r="VPF6" s="26"/>
      <c r="VPG6" s="26"/>
      <c r="VPH6" s="26"/>
      <c r="VPI6" s="26"/>
      <c r="VPJ6" s="26"/>
      <c r="VPK6" s="26"/>
      <c r="VPL6" s="26"/>
      <c r="VPM6" s="26"/>
      <c r="VPN6" s="26"/>
      <c r="VPO6" s="26"/>
      <c r="VPP6" s="26"/>
      <c r="VPQ6" s="26"/>
      <c r="VPR6" s="26"/>
      <c r="VPS6" s="26"/>
      <c r="VPT6" s="26"/>
      <c r="VPU6" s="26"/>
      <c r="VPV6" s="26"/>
      <c r="VPW6" s="26"/>
      <c r="VPX6" s="26"/>
      <c r="VPY6" s="26"/>
      <c r="VPZ6" s="26"/>
      <c r="VQA6" s="26"/>
      <c r="VQB6" s="26"/>
      <c r="VQC6" s="26"/>
      <c r="VQD6" s="26"/>
      <c r="VQE6" s="26"/>
      <c r="VQF6" s="26"/>
      <c r="VQG6" s="26"/>
      <c r="VQH6" s="26"/>
      <c r="VQI6" s="26"/>
      <c r="VQJ6" s="26"/>
      <c r="VQK6" s="26"/>
      <c r="VQL6" s="26"/>
      <c r="VQM6" s="26"/>
      <c r="VQN6" s="26"/>
      <c r="VQO6" s="26"/>
      <c r="VQP6" s="26"/>
      <c r="VQQ6" s="26"/>
      <c r="VQR6" s="26"/>
      <c r="VQS6" s="26"/>
      <c r="VQT6" s="26"/>
      <c r="VQU6" s="26"/>
      <c r="VQV6" s="26"/>
      <c r="VQW6" s="26"/>
      <c r="VQX6" s="26"/>
      <c r="VQY6" s="26"/>
      <c r="VQZ6" s="26"/>
      <c r="VRA6" s="26"/>
      <c r="VRB6" s="26"/>
      <c r="VRC6" s="26"/>
      <c r="VRD6" s="26"/>
      <c r="VRE6" s="26"/>
      <c r="VRF6" s="26"/>
      <c r="VRG6" s="26"/>
      <c r="VRH6" s="26"/>
      <c r="VRI6" s="26"/>
      <c r="VRJ6" s="26"/>
      <c r="VRK6" s="26"/>
      <c r="VRL6" s="26"/>
      <c r="VRM6" s="26"/>
      <c r="VRN6" s="26"/>
      <c r="VRO6" s="26"/>
      <c r="VRP6" s="26"/>
      <c r="VRQ6" s="26"/>
      <c r="VRR6" s="26"/>
      <c r="VRS6" s="26"/>
      <c r="VRT6" s="26"/>
      <c r="VRU6" s="26"/>
      <c r="VRV6" s="26"/>
      <c r="VRW6" s="26"/>
      <c r="VRX6" s="26"/>
      <c r="VRY6" s="26"/>
      <c r="VRZ6" s="26"/>
      <c r="VSA6" s="26"/>
      <c r="VSB6" s="26"/>
      <c r="VSC6" s="26"/>
      <c r="VSD6" s="26"/>
      <c r="VSE6" s="26"/>
      <c r="VSF6" s="26"/>
      <c r="VSG6" s="26"/>
      <c r="VSH6" s="26"/>
      <c r="VSI6" s="26"/>
      <c r="VSJ6" s="26"/>
      <c r="VSK6" s="26"/>
      <c r="VSL6" s="26"/>
      <c r="VSM6" s="26"/>
      <c r="VSN6" s="26"/>
      <c r="VSO6" s="26"/>
      <c r="VSP6" s="26"/>
      <c r="VSQ6" s="26"/>
      <c r="VSR6" s="26"/>
      <c r="VSS6" s="26"/>
      <c r="VST6" s="26"/>
      <c r="VSU6" s="26"/>
      <c r="VSV6" s="26"/>
      <c r="VSW6" s="26"/>
      <c r="VSX6" s="26"/>
      <c r="VSY6" s="26"/>
      <c r="VSZ6" s="26"/>
      <c r="VTA6" s="26"/>
      <c r="VTB6" s="26"/>
      <c r="VTC6" s="26"/>
      <c r="VTD6" s="26"/>
      <c r="VTE6" s="26"/>
      <c r="VTF6" s="26"/>
      <c r="VTG6" s="26"/>
      <c r="VTH6" s="26"/>
      <c r="VTI6" s="26"/>
      <c r="VTJ6" s="26"/>
      <c r="VTK6" s="26"/>
      <c r="VTL6" s="26"/>
      <c r="VTM6" s="26"/>
      <c r="VTN6" s="26"/>
      <c r="VTO6" s="26"/>
      <c r="VTP6" s="26"/>
      <c r="VTQ6" s="26"/>
      <c r="VTR6" s="26"/>
      <c r="VTS6" s="26"/>
      <c r="VTT6" s="26"/>
      <c r="VTU6" s="26"/>
      <c r="VTV6" s="26"/>
      <c r="VTW6" s="26"/>
      <c r="VTX6" s="26"/>
      <c r="VTY6" s="26"/>
      <c r="VTZ6" s="26"/>
      <c r="VUA6" s="26"/>
      <c r="VUB6" s="26"/>
      <c r="VUC6" s="26"/>
      <c r="VUD6" s="26"/>
      <c r="VUE6" s="26"/>
      <c r="VUF6" s="26"/>
      <c r="VUG6" s="26"/>
      <c r="VUH6" s="26"/>
      <c r="VUI6" s="26"/>
      <c r="VUJ6" s="26"/>
      <c r="VUK6" s="26"/>
      <c r="VUL6" s="26"/>
      <c r="VUM6" s="26"/>
      <c r="VUN6" s="26"/>
      <c r="VUO6" s="26"/>
      <c r="VUP6" s="26"/>
      <c r="VUQ6" s="26"/>
      <c r="VUR6" s="26"/>
      <c r="VUS6" s="26"/>
      <c r="VUT6" s="26"/>
      <c r="VUU6" s="26"/>
      <c r="VUV6" s="26"/>
      <c r="VUW6" s="26"/>
      <c r="VUX6" s="26"/>
      <c r="VUY6" s="26"/>
      <c r="VUZ6" s="26"/>
      <c r="VVA6" s="26"/>
      <c r="VVB6" s="26"/>
      <c r="VVC6" s="26"/>
      <c r="VVD6" s="26"/>
      <c r="VVE6" s="26"/>
      <c r="VVF6" s="26"/>
      <c r="VVG6" s="26"/>
      <c r="VVH6" s="26"/>
      <c r="VVI6" s="26"/>
      <c r="VVJ6" s="26"/>
      <c r="VVK6" s="26"/>
      <c r="VVL6" s="26"/>
      <c r="VVM6" s="26"/>
      <c r="VVN6" s="26"/>
      <c r="VVO6" s="26"/>
      <c r="VVP6" s="26"/>
      <c r="VVQ6" s="26"/>
      <c r="VVR6" s="26"/>
      <c r="VVS6" s="26"/>
      <c r="VVT6" s="26"/>
      <c r="VVU6" s="26"/>
      <c r="VVV6" s="26"/>
      <c r="VVW6" s="26"/>
      <c r="VVX6" s="26"/>
      <c r="VVY6" s="26"/>
      <c r="VVZ6" s="26"/>
      <c r="VWA6" s="26"/>
      <c r="VWB6" s="26"/>
      <c r="VWC6" s="26"/>
      <c r="VWD6" s="26"/>
      <c r="VWE6" s="26"/>
      <c r="VWF6" s="26"/>
      <c r="VWG6" s="26"/>
      <c r="VWH6" s="26"/>
      <c r="VWI6" s="26"/>
      <c r="VWJ6" s="26"/>
      <c r="VWK6" s="26"/>
      <c r="VWL6" s="26"/>
      <c r="VWM6" s="26"/>
      <c r="VWN6" s="26"/>
      <c r="VWO6" s="26"/>
      <c r="VWP6" s="26"/>
      <c r="VWQ6" s="26"/>
      <c r="VWR6" s="26"/>
      <c r="VWS6" s="26"/>
      <c r="VWT6" s="26"/>
      <c r="VWU6" s="26"/>
      <c r="VWV6" s="26"/>
      <c r="VWW6" s="26"/>
      <c r="VWX6" s="26"/>
      <c r="VWY6" s="26"/>
      <c r="VWZ6" s="26"/>
      <c r="VXA6" s="26"/>
      <c r="VXB6" s="26"/>
      <c r="VXC6" s="26"/>
      <c r="VXD6" s="26"/>
      <c r="VXE6" s="26"/>
      <c r="VXF6" s="26"/>
      <c r="VXG6" s="26"/>
      <c r="VXH6" s="26"/>
      <c r="VXI6" s="26"/>
      <c r="VXJ6" s="26"/>
      <c r="VXK6" s="26"/>
      <c r="VXL6" s="26"/>
      <c r="VXM6" s="26"/>
      <c r="VXN6" s="26"/>
      <c r="VXO6" s="26"/>
      <c r="VXP6" s="26"/>
      <c r="VXQ6" s="26"/>
      <c r="VXR6" s="26"/>
      <c r="VXS6" s="26"/>
      <c r="VXT6" s="26"/>
      <c r="VXU6" s="26"/>
      <c r="VXV6" s="26"/>
      <c r="VXW6" s="26"/>
      <c r="VXX6" s="26"/>
      <c r="VXY6" s="26"/>
      <c r="VXZ6" s="26"/>
      <c r="VYA6" s="26"/>
      <c r="VYB6" s="26"/>
      <c r="VYC6" s="26"/>
      <c r="VYD6" s="26"/>
      <c r="VYE6" s="26"/>
      <c r="VYF6" s="26"/>
      <c r="VYG6" s="26"/>
      <c r="VYH6" s="26"/>
      <c r="VYI6" s="26"/>
      <c r="VYJ6" s="26"/>
      <c r="VYK6" s="26"/>
      <c r="VYL6" s="26"/>
      <c r="VYM6" s="26"/>
      <c r="VYN6" s="26"/>
      <c r="VYO6" s="26"/>
      <c r="VYP6" s="26"/>
      <c r="VYQ6" s="26"/>
      <c r="VYR6" s="26"/>
      <c r="VYS6" s="26"/>
      <c r="VYT6" s="26"/>
      <c r="VYU6" s="26"/>
      <c r="VYV6" s="26"/>
      <c r="VYW6" s="26"/>
      <c r="VYX6" s="26"/>
      <c r="VYY6" s="26"/>
      <c r="VYZ6" s="26"/>
      <c r="VZA6" s="26"/>
      <c r="VZB6" s="26"/>
      <c r="VZC6" s="26"/>
      <c r="VZD6" s="26"/>
      <c r="VZE6" s="26"/>
      <c r="VZF6" s="26"/>
      <c r="VZG6" s="26"/>
      <c r="VZH6" s="26"/>
      <c r="VZI6" s="26"/>
      <c r="VZJ6" s="26"/>
      <c r="VZK6" s="26"/>
      <c r="VZL6" s="26"/>
      <c r="VZM6" s="26"/>
      <c r="VZN6" s="26"/>
      <c r="VZO6" s="26"/>
      <c r="VZP6" s="26"/>
      <c r="VZQ6" s="26"/>
      <c r="VZR6" s="26"/>
      <c r="VZS6" s="26"/>
      <c r="VZT6" s="26"/>
      <c r="VZU6" s="26"/>
      <c r="VZV6" s="26"/>
      <c r="VZW6" s="26"/>
      <c r="VZX6" s="26"/>
      <c r="VZY6" s="26"/>
      <c r="VZZ6" s="26"/>
      <c r="WAA6" s="26"/>
      <c r="WAB6" s="26"/>
      <c r="WAC6" s="26"/>
      <c r="WAD6" s="26"/>
      <c r="WAE6" s="26"/>
      <c r="WAF6" s="26"/>
      <c r="WAG6" s="26"/>
      <c r="WAH6" s="26"/>
      <c r="WAI6" s="26"/>
      <c r="WAJ6" s="26"/>
      <c r="WAK6" s="26"/>
      <c r="WAL6" s="26"/>
      <c r="WAM6" s="26"/>
      <c r="WAN6" s="26"/>
      <c r="WAO6" s="26"/>
      <c r="WAP6" s="26"/>
      <c r="WAQ6" s="26"/>
      <c r="WAR6" s="26"/>
      <c r="WAS6" s="26"/>
      <c r="WAT6" s="26"/>
      <c r="WAU6" s="26"/>
      <c r="WAV6" s="26"/>
      <c r="WAW6" s="26"/>
      <c r="WAX6" s="26"/>
      <c r="WAY6" s="26"/>
      <c r="WAZ6" s="26"/>
      <c r="WBA6" s="26"/>
      <c r="WBB6" s="26"/>
      <c r="WBC6" s="26"/>
      <c r="WBD6" s="26"/>
      <c r="WBE6" s="26"/>
      <c r="WBF6" s="26"/>
      <c r="WBG6" s="26"/>
      <c r="WBH6" s="26"/>
      <c r="WBI6" s="26"/>
      <c r="WBJ6" s="26"/>
      <c r="WBK6" s="26"/>
      <c r="WBL6" s="26"/>
      <c r="WBM6" s="26"/>
      <c r="WBN6" s="26"/>
      <c r="WBO6" s="26"/>
      <c r="WBP6" s="26"/>
      <c r="WBQ6" s="26"/>
      <c r="WBR6" s="26"/>
      <c r="WBS6" s="26"/>
      <c r="WBT6" s="26"/>
      <c r="WBU6" s="26"/>
      <c r="WBV6" s="26"/>
      <c r="WBW6" s="26"/>
      <c r="WBX6" s="26"/>
      <c r="WBY6" s="26"/>
      <c r="WBZ6" s="26"/>
      <c r="WCA6" s="26"/>
      <c r="WCB6" s="26"/>
      <c r="WCC6" s="26"/>
      <c r="WCD6" s="26"/>
      <c r="WCE6" s="26"/>
      <c r="WCF6" s="26"/>
      <c r="WCG6" s="26"/>
      <c r="WCH6" s="26"/>
      <c r="WCI6" s="26"/>
      <c r="WCJ6" s="26"/>
      <c r="WCK6" s="26"/>
      <c r="WCL6" s="26"/>
      <c r="WCM6" s="26"/>
      <c r="WCN6" s="26"/>
      <c r="WCO6" s="26"/>
      <c r="WCP6" s="26"/>
      <c r="WCQ6" s="26"/>
      <c r="WCR6" s="26"/>
      <c r="WCS6" s="26"/>
      <c r="WCT6" s="26"/>
      <c r="WCU6" s="26"/>
      <c r="WCV6" s="26"/>
      <c r="WCW6" s="26"/>
      <c r="WCX6" s="26"/>
      <c r="WCY6" s="26"/>
      <c r="WCZ6" s="26"/>
      <c r="WDA6" s="26"/>
      <c r="WDB6" s="26"/>
      <c r="WDC6" s="26"/>
      <c r="WDD6" s="26"/>
      <c r="WDE6" s="26"/>
      <c r="WDF6" s="26"/>
      <c r="WDG6" s="26"/>
      <c r="WDH6" s="26"/>
      <c r="WDI6" s="26"/>
      <c r="WDJ6" s="26"/>
      <c r="WDK6" s="26"/>
      <c r="WDL6" s="26"/>
      <c r="WDM6" s="26"/>
      <c r="WDN6" s="26"/>
      <c r="WDO6" s="26"/>
      <c r="WDP6" s="26"/>
      <c r="WDQ6" s="26"/>
      <c r="WDR6" s="26"/>
      <c r="WDS6" s="26"/>
      <c r="WDT6" s="26"/>
      <c r="WDU6" s="26"/>
      <c r="WDV6" s="26"/>
      <c r="WDW6" s="26"/>
      <c r="WDX6" s="26"/>
      <c r="WDY6" s="26"/>
      <c r="WDZ6" s="26"/>
      <c r="WEA6" s="26"/>
      <c r="WEB6" s="26"/>
      <c r="WEC6" s="26"/>
      <c r="WED6" s="26"/>
      <c r="WEE6" s="26"/>
      <c r="WEF6" s="26"/>
      <c r="WEG6" s="26"/>
      <c r="WEH6" s="26"/>
      <c r="WEI6" s="26"/>
      <c r="WEJ6" s="26"/>
      <c r="WEK6" s="26"/>
      <c r="WEL6" s="26"/>
      <c r="WEM6" s="26"/>
      <c r="WEN6" s="26"/>
      <c r="WEO6" s="26"/>
      <c r="WEP6" s="26"/>
      <c r="WEQ6" s="26"/>
      <c r="WER6" s="26"/>
      <c r="WES6" s="26"/>
      <c r="WET6" s="26"/>
      <c r="WEU6" s="26"/>
      <c r="WEV6" s="26"/>
      <c r="WEW6" s="26"/>
      <c r="WEX6" s="26"/>
      <c r="WEY6" s="26"/>
      <c r="WEZ6" s="26"/>
      <c r="WFA6" s="26"/>
      <c r="WFB6" s="26"/>
      <c r="WFC6" s="26"/>
      <c r="WFD6" s="26"/>
      <c r="WFE6" s="26"/>
      <c r="WFF6" s="26"/>
      <c r="WFG6" s="26"/>
      <c r="WFH6" s="26"/>
      <c r="WFI6" s="26"/>
      <c r="WFJ6" s="26"/>
      <c r="WFK6" s="26"/>
      <c r="WFL6" s="26"/>
      <c r="WFM6" s="26"/>
      <c r="WFN6" s="26"/>
      <c r="WFO6" s="26"/>
      <c r="WFP6" s="26"/>
      <c r="WFQ6" s="26"/>
      <c r="WFR6" s="26"/>
      <c r="WFS6" s="26"/>
      <c r="WFT6" s="26"/>
      <c r="WFU6" s="26"/>
      <c r="WFV6" s="26"/>
      <c r="WFW6" s="26"/>
      <c r="WFX6" s="26"/>
      <c r="WFY6" s="26"/>
      <c r="WFZ6" s="26"/>
      <c r="WGA6" s="26"/>
      <c r="WGB6" s="26"/>
      <c r="WGC6" s="26"/>
      <c r="WGD6" s="26"/>
      <c r="WGE6" s="26"/>
      <c r="WGF6" s="26"/>
      <c r="WGG6" s="26"/>
      <c r="WGH6" s="26"/>
      <c r="WGI6" s="26"/>
      <c r="WGJ6" s="26"/>
      <c r="WGK6" s="26"/>
      <c r="WGL6" s="26"/>
      <c r="WGM6" s="26"/>
      <c r="WGN6" s="26"/>
      <c r="WGO6" s="26"/>
      <c r="WGP6" s="26"/>
      <c r="WGQ6" s="26"/>
      <c r="WGR6" s="26"/>
      <c r="WGS6" s="26"/>
      <c r="WGT6" s="26"/>
      <c r="WGU6" s="26"/>
      <c r="WGV6" s="26"/>
      <c r="WGW6" s="26"/>
      <c r="WGX6" s="26"/>
      <c r="WGY6" s="26"/>
      <c r="WGZ6" s="26"/>
      <c r="WHA6" s="26"/>
      <c r="WHB6" s="26"/>
      <c r="WHC6" s="26"/>
      <c r="WHD6" s="26"/>
      <c r="WHE6" s="26"/>
      <c r="WHF6" s="26"/>
      <c r="WHG6" s="26"/>
      <c r="WHH6" s="26"/>
      <c r="WHI6" s="26"/>
      <c r="WHJ6" s="26"/>
      <c r="WHK6" s="26"/>
      <c r="WHL6" s="26"/>
      <c r="WHM6" s="26"/>
      <c r="WHN6" s="26"/>
      <c r="WHO6" s="26"/>
      <c r="WHP6" s="26"/>
      <c r="WHQ6" s="26"/>
      <c r="WHR6" s="26"/>
      <c r="WHS6" s="26"/>
      <c r="WHT6" s="26"/>
      <c r="WHU6" s="26"/>
      <c r="WHV6" s="26"/>
      <c r="WHW6" s="26"/>
      <c r="WHX6" s="26"/>
      <c r="WHY6" s="26"/>
      <c r="WHZ6" s="26"/>
      <c r="WIA6" s="26"/>
      <c r="WIB6" s="26"/>
      <c r="WIC6" s="26"/>
      <c r="WID6" s="26"/>
      <c r="WIE6" s="26"/>
      <c r="WIF6" s="26"/>
      <c r="WIG6" s="26"/>
      <c r="WIH6" s="26"/>
      <c r="WII6" s="26"/>
      <c r="WIJ6" s="26"/>
      <c r="WIK6" s="26"/>
      <c r="WIL6" s="26"/>
      <c r="WIM6" s="26"/>
      <c r="WIN6" s="26"/>
      <c r="WIO6" s="26"/>
      <c r="WIP6" s="26"/>
      <c r="WIQ6" s="26"/>
      <c r="WIR6" s="26"/>
      <c r="WIS6" s="26"/>
      <c r="WIT6" s="26"/>
      <c r="WIU6" s="26"/>
      <c r="WIV6" s="26"/>
      <c r="WIW6" s="26"/>
      <c r="WIX6" s="26"/>
      <c r="WIY6" s="26"/>
      <c r="WIZ6" s="26"/>
      <c r="WJA6" s="26"/>
      <c r="WJB6" s="26"/>
      <c r="WJC6" s="26"/>
      <c r="WJD6" s="26"/>
      <c r="WJE6" s="26"/>
      <c r="WJF6" s="26"/>
      <c r="WJG6" s="26"/>
      <c r="WJH6" s="26"/>
      <c r="WJI6" s="26"/>
      <c r="WJJ6" s="26"/>
      <c r="WJK6" s="26"/>
      <c r="WJL6" s="26"/>
      <c r="WJM6" s="26"/>
      <c r="WJN6" s="26"/>
      <c r="WJO6" s="26"/>
      <c r="WJP6" s="26"/>
      <c r="WJQ6" s="26"/>
      <c r="WJR6" s="26"/>
      <c r="WJS6" s="26"/>
      <c r="WJT6" s="26"/>
      <c r="WJU6" s="26"/>
      <c r="WJV6" s="26"/>
      <c r="WJW6" s="26"/>
      <c r="WJX6" s="26"/>
      <c r="WJY6" s="26"/>
      <c r="WJZ6" s="26"/>
      <c r="WKA6" s="26"/>
      <c r="WKB6" s="26"/>
      <c r="WKC6" s="26"/>
      <c r="WKD6" s="26"/>
      <c r="WKE6" s="26"/>
      <c r="WKF6" s="26"/>
      <c r="WKG6" s="26"/>
      <c r="WKH6" s="26"/>
      <c r="WKI6" s="26"/>
      <c r="WKJ6" s="26"/>
      <c r="WKK6" s="26"/>
      <c r="WKL6" s="26"/>
      <c r="WKM6" s="26"/>
      <c r="WKN6" s="26"/>
      <c r="WKO6" s="26"/>
      <c r="WKP6" s="26"/>
      <c r="WKQ6" s="26"/>
      <c r="WKR6" s="26"/>
      <c r="WKS6" s="26"/>
      <c r="WKT6" s="26"/>
      <c r="WKU6" s="26"/>
      <c r="WKV6" s="26"/>
      <c r="WKW6" s="26"/>
      <c r="WKX6" s="26"/>
      <c r="WKY6" s="26"/>
      <c r="WKZ6" s="26"/>
      <c r="WLA6" s="26"/>
      <c r="WLB6" s="26"/>
      <c r="WLC6" s="26"/>
      <c r="WLD6" s="26"/>
      <c r="WLE6" s="26"/>
      <c r="WLF6" s="26"/>
      <c r="WLG6" s="26"/>
      <c r="WLH6" s="26"/>
      <c r="WLI6" s="26"/>
      <c r="WLJ6" s="26"/>
      <c r="WLK6" s="26"/>
      <c r="WLL6" s="26"/>
      <c r="WLM6" s="26"/>
      <c r="WLN6" s="26"/>
      <c r="WLO6" s="26"/>
      <c r="WLP6" s="26"/>
      <c r="WLQ6" s="26"/>
      <c r="WLR6" s="26"/>
      <c r="WLS6" s="26"/>
      <c r="WLT6" s="26"/>
      <c r="WLU6" s="26"/>
      <c r="WLV6" s="26"/>
      <c r="WLW6" s="26"/>
      <c r="WLX6" s="26"/>
      <c r="WLY6" s="26"/>
      <c r="WLZ6" s="26"/>
      <c r="WMA6" s="26"/>
      <c r="WMB6" s="26"/>
      <c r="WMC6" s="26"/>
      <c r="WMD6" s="26"/>
      <c r="WME6" s="26"/>
      <c r="WMF6" s="26"/>
      <c r="WMG6" s="26"/>
      <c r="WMH6" s="26"/>
      <c r="WMI6" s="26"/>
      <c r="WMJ6" s="26"/>
      <c r="WMK6" s="26"/>
      <c r="WML6" s="26"/>
      <c r="WMM6" s="26"/>
      <c r="WMN6" s="26"/>
      <c r="WMO6" s="26"/>
      <c r="WMP6" s="26"/>
      <c r="WMQ6" s="26"/>
      <c r="WMR6" s="26"/>
      <c r="WMS6" s="26"/>
      <c r="WMT6" s="26"/>
      <c r="WMU6" s="26"/>
      <c r="WMV6" s="26"/>
      <c r="WMW6" s="26"/>
      <c r="WMX6" s="26"/>
      <c r="WMY6" s="26"/>
      <c r="WMZ6" s="26"/>
      <c r="WNA6" s="26"/>
      <c r="WNB6" s="26"/>
      <c r="WNC6" s="26"/>
      <c r="WND6" s="26"/>
      <c r="WNE6" s="26"/>
      <c r="WNF6" s="26"/>
      <c r="WNG6" s="26"/>
      <c r="WNH6" s="26"/>
      <c r="WNI6" s="26"/>
      <c r="WNJ6" s="26"/>
      <c r="WNK6" s="26"/>
      <c r="WNL6" s="26"/>
      <c r="WNM6" s="26"/>
      <c r="WNN6" s="26"/>
      <c r="WNO6" s="26"/>
      <c r="WNP6" s="26"/>
      <c r="WNQ6" s="26"/>
      <c r="WNR6" s="26"/>
      <c r="WNS6" s="26"/>
      <c r="WNT6" s="26"/>
      <c r="WNU6" s="26"/>
      <c r="WNV6" s="26"/>
      <c r="WNW6" s="26"/>
      <c r="WNX6" s="26"/>
      <c r="WNY6" s="26"/>
      <c r="WNZ6" s="26"/>
      <c r="WOA6" s="26"/>
      <c r="WOB6" s="26"/>
      <c r="WOC6" s="26"/>
      <c r="WOD6" s="26"/>
      <c r="WOE6" s="26"/>
      <c r="WOF6" s="26"/>
      <c r="WOG6" s="26"/>
      <c r="WOH6" s="26"/>
      <c r="WOI6" s="26"/>
      <c r="WOJ6" s="26"/>
      <c r="WOK6" s="26"/>
      <c r="WOL6" s="26"/>
      <c r="WOM6" s="26"/>
      <c r="WON6" s="26"/>
      <c r="WOO6" s="26"/>
      <c r="WOP6" s="26"/>
      <c r="WOQ6" s="26"/>
      <c r="WOR6" s="26"/>
      <c r="WOS6" s="26"/>
      <c r="WOT6" s="26"/>
      <c r="WOU6" s="26"/>
      <c r="WOV6" s="26"/>
      <c r="WOW6" s="26"/>
      <c r="WOX6" s="26"/>
      <c r="WOY6" s="26"/>
      <c r="WOZ6" s="26"/>
      <c r="WPA6" s="26"/>
      <c r="WPB6" s="26"/>
      <c r="WPC6" s="26"/>
      <c r="WPD6" s="26"/>
      <c r="WPE6" s="26"/>
      <c r="WPF6" s="26"/>
      <c r="WPG6" s="26"/>
      <c r="WPH6" s="26"/>
      <c r="WPI6" s="26"/>
      <c r="WPJ6" s="26"/>
      <c r="WPK6" s="26"/>
      <c r="WPL6" s="26"/>
      <c r="WPM6" s="26"/>
      <c r="WPN6" s="26"/>
      <c r="WPO6" s="26"/>
      <c r="WPP6" s="26"/>
      <c r="WPQ6" s="26"/>
      <c r="WPR6" s="26"/>
      <c r="WPS6" s="26"/>
      <c r="WPT6" s="26"/>
      <c r="WPU6" s="26"/>
      <c r="WPV6" s="26"/>
      <c r="WPW6" s="26"/>
      <c r="WPX6" s="26"/>
      <c r="WPY6" s="26"/>
      <c r="WPZ6" s="26"/>
      <c r="WQA6" s="26"/>
      <c r="WQB6" s="26"/>
      <c r="WQC6" s="26"/>
      <c r="WQD6" s="26"/>
      <c r="WQE6" s="26"/>
      <c r="WQF6" s="26"/>
      <c r="WQG6" s="26"/>
      <c r="WQH6" s="26"/>
      <c r="WQI6" s="26"/>
      <c r="WQJ6" s="26"/>
      <c r="WQK6" s="26"/>
      <c r="WQL6" s="26"/>
      <c r="WQM6" s="26"/>
      <c r="WQN6" s="26"/>
      <c r="WQO6" s="26"/>
      <c r="WQP6" s="26"/>
      <c r="WQQ6" s="26"/>
      <c r="WQR6" s="26"/>
      <c r="WQS6" s="26"/>
      <c r="WQT6" s="26"/>
      <c r="WQU6" s="26"/>
      <c r="WQV6" s="26"/>
      <c r="WQW6" s="26"/>
      <c r="WQX6" s="26"/>
      <c r="WQY6" s="26"/>
      <c r="WQZ6" s="26"/>
      <c r="WRA6" s="26"/>
      <c r="WRB6" s="26"/>
      <c r="WRC6" s="26"/>
      <c r="WRD6" s="26"/>
      <c r="WRE6" s="26"/>
      <c r="WRF6" s="26"/>
      <c r="WRG6" s="26"/>
      <c r="WRH6" s="26"/>
      <c r="WRI6" s="26"/>
      <c r="WRJ6" s="26"/>
      <c r="WRK6" s="26"/>
      <c r="WRL6" s="26"/>
      <c r="WRM6" s="26"/>
      <c r="WRN6" s="26"/>
      <c r="WRO6" s="26"/>
      <c r="WRP6" s="26"/>
      <c r="WRQ6" s="26"/>
      <c r="WRR6" s="26"/>
      <c r="WRS6" s="26"/>
      <c r="WRT6" s="26"/>
      <c r="WRU6" s="26"/>
      <c r="WRV6" s="26"/>
      <c r="WRW6" s="26"/>
      <c r="WRX6" s="26"/>
      <c r="WRY6" s="26"/>
      <c r="WRZ6" s="26"/>
      <c r="WSA6" s="26"/>
      <c r="WSB6" s="26"/>
      <c r="WSC6" s="26"/>
      <c r="WSD6" s="26"/>
      <c r="WSE6" s="26"/>
      <c r="WSF6" s="26"/>
      <c r="WSG6" s="26"/>
      <c r="WSH6" s="26"/>
      <c r="WSI6" s="26"/>
      <c r="WSJ6" s="26"/>
      <c r="WSK6" s="26"/>
      <c r="WSL6" s="26"/>
      <c r="WSM6" s="26"/>
      <c r="WSN6" s="26"/>
      <c r="WSO6" s="26"/>
      <c r="WSP6" s="26"/>
      <c r="WSQ6" s="26"/>
      <c r="WSR6" s="26"/>
      <c r="WSS6" s="26"/>
      <c r="WST6" s="26"/>
      <c r="WSU6" s="26"/>
      <c r="WSV6" s="26"/>
      <c r="WSW6" s="26"/>
      <c r="WSX6" s="26"/>
      <c r="WSY6" s="26"/>
      <c r="WSZ6" s="26"/>
      <c r="WTA6" s="26"/>
      <c r="WTB6" s="26"/>
      <c r="WTC6" s="26"/>
      <c r="WTD6" s="26"/>
      <c r="WTE6" s="26"/>
      <c r="WTF6" s="26"/>
      <c r="WTG6" s="26"/>
      <c r="WTH6" s="26"/>
      <c r="WTI6" s="26"/>
      <c r="WTJ6" s="26"/>
      <c r="WTK6" s="26"/>
      <c r="WTL6" s="26"/>
      <c r="WTM6" s="26"/>
      <c r="WTN6" s="26"/>
      <c r="WTO6" s="26"/>
      <c r="WTP6" s="26"/>
      <c r="WTQ6" s="26"/>
      <c r="WTR6" s="26"/>
      <c r="WTS6" s="26"/>
      <c r="WTT6" s="26"/>
      <c r="WTU6" s="26"/>
      <c r="WTV6" s="26"/>
      <c r="WTW6" s="26"/>
      <c r="WTX6" s="26"/>
      <c r="WTY6" s="26"/>
      <c r="WTZ6" s="26"/>
      <c r="WUA6" s="26"/>
      <c r="WUB6" s="26"/>
      <c r="WUC6" s="26"/>
      <c r="WUD6" s="26"/>
      <c r="WUE6" s="26"/>
      <c r="WUF6" s="26"/>
      <c r="WUG6" s="26"/>
      <c r="WUH6" s="26"/>
      <c r="WUI6" s="26"/>
      <c r="WUJ6" s="26"/>
      <c r="WUK6" s="26"/>
      <c r="WUL6" s="26"/>
      <c r="WUM6" s="26"/>
      <c r="WUN6" s="26"/>
      <c r="WUO6" s="26"/>
      <c r="WUP6" s="26"/>
      <c r="WUQ6" s="26"/>
      <c r="WUR6" s="26"/>
      <c r="WUS6" s="26"/>
      <c r="WUT6" s="26"/>
      <c r="WUU6" s="26"/>
      <c r="WUV6" s="26"/>
      <c r="WUW6" s="26"/>
      <c r="WUX6" s="26"/>
      <c r="WUY6" s="26"/>
      <c r="WUZ6" s="26"/>
      <c r="WVA6" s="26"/>
      <c r="WVB6" s="26"/>
      <c r="WVC6" s="26"/>
      <c r="WVD6" s="26"/>
      <c r="WVE6" s="26"/>
      <c r="WVF6" s="26"/>
      <c r="WVG6" s="26"/>
      <c r="WVH6" s="26"/>
      <c r="WVI6" s="26"/>
      <c r="WVJ6" s="26"/>
      <c r="WVK6" s="26"/>
      <c r="WVL6" s="26"/>
      <c r="WVM6" s="26"/>
      <c r="WVN6" s="26"/>
      <c r="WVO6" s="26"/>
      <c r="WVP6" s="26"/>
      <c r="WVQ6" s="26"/>
      <c r="WVR6" s="26"/>
      <c r="WVS6" s="26"/>
      <c r="WVT6" s="26"/>
      <c r="WVU6" s="26"/>
      <c r="WVV6" s="26"/>
      <c r="WVW6" s="26"/>
      <c r="WVX6" s="26"/>
      <c r="WVY6" s="26"/>
      <c r="WVZ6" s="26"/>
      <c r="WWA6" s="26"/>
      <c r="WWB6" s="26"/>
      <c r="WWC6" s="26"/>
      <c r="WWD6" s="26"/>
      <c r="WWE6" s="26"/>
      <c r="WWF6" s="26"/>
      <c r="WWG6" s="26"/>
      <c r="WWH6" s="26"/>
      <c r="WWI6" s="26"/>
      <c r="WWJ6" s="26"/>
      <c r="WWK6" s="26"/>
      <c r="WWL6" s="26"/>
      <c r="WWM6" s="26"/>
      <c r="WWN6" s="26"/>
      <c r="WWO6" s="26"/>
      <c r="WWP6" s="26"/>
      <c r="WWQ6" s="26"/>
      <c r="WWR6" s="26"/>
      <c r="WWS6" s="26"/>
      <c r="WWT6" s="26"/>
      <c r="WWU6" s="26"/>
      <c r="WWV6" s="26"/>
      <c r="WWW6" s="26"/>
      <c r="WWX6" s="26"/>
      <c r="WWY6" s="26"/>
      <c r="WWZ6" s="26"/>
      <c r="WXA6" s="26"/>
      <c r="WXB6" s="26"/>
      <c r="WXC6" s="26"/>
      <c r="WXD6" s="26"/>
      <c r="WXE6" s="26"/>
      <c r="WXF6" s="26"/>
      <c r="WXG6" s="26"/>
      <c r="WXH6" s="26"/>
      <c r="WXI6" s="26"/>
      <c r="WXJ6" s="26"/>
      <c r="WXK6" s="26"/>
      <c r="WXL6" s="26"/>
      <c r="WXM6" s="26"/>
      <c r="WXN6" s="26"/>
      <c r="WXO6" s="26"/>
      <c r="WXP6" s="26"/>
      <c r="WXQ6" s="26"/>
      <c r="WXR6" s="26"/>
      <c r="WXS6" s="26"/>
      <c r="WXT6" s="26"/>
      <c r="WXU6" s="26"/>
      <c r="WXV6" s="26"/>
      <c r="WXW6" s="26"/>
      <c r="WXX6" s="26"/>
      <c r="WXY6" s="26"/>
      <c r="WXZ6" s="26"/>
      <c r="WYA6" s="26"/>
      <c r="WYB6" s="26"/>
      <c r="WYC6" s="26"/>
      <c r="WYD6" s="26"/>
      <c r="WYE6" s="26"/>
      <c r="WYF6" s="26"/>
      <c r="WYG6" s="26"/>
      <c r="WYH6" s="26"/>
      <c r="WYI6" s="26"/>
      <c r="WYJ6" s="26"/>
      <c r="WYK6" s="26"/>
      <c r="WYL6" s="26"/>
      <c r="WYM6" s="26"/>
      <c r="WYN6" s="26"/>
      <c r="WYO6" s="26"/>
      <c r="WYP6" s="26"/>
      <c r="WYQ6" s="26"/>
      <c r="WYR6" s="26"/>
      <c r="WYS6" s="26"/>
      <c r="WYT6" s="26"/>
      <c r="WYU6" s="26"/>
      <c r="WYV6" s="26"/>
      <c r="WYW6" s="26"/>
      <c r="WYX6" s="26"/>
      <c r="WYY6" s="26"/>
      <c r="WYZ6" s="26"/>
      <c r="WZA6" s="26"/>
      <c r="WZB6" s="26"/>
      <c r="WZC6" s="26"/>
      <c r="WZD6" s="26"/>
      <c r="WZE6" s="26"/>
      <c r="WZF6" s="26"/>
      <c r="WZG6" s="26"/>
      <c r="WZH6" s="26"/>
      <c r="WZI6" s="26"/>
      <c r="WZJ6" s="26"/>
      <c r="WZK6" s="26"/>
      <c r="WZL6" s="26"/>
      <c r="WZM6" s="26"/>
      <c r="WZN6" s="26"/>
      <c r="WZO6" s="26"/>
      <c r="WZP6" s="26"/>
      <c r="WZQ6" s="26"/>
      <c r="WZR6" s="26"/>
      <c r="WZS6" s="26"/>
      <c r="WZT6" s="26"/>
      <c r="WZU6" s="26"/>
      <c r="WZV6" s="26"/>
      <c r="WZW6" s="26"/>
      <c r="WZX6" s="26"/>
      <c r="WZY6" s="26"/>
      <c r="WZZ6" s="26"/>
      <c r="XAA6" s="26"/>
      <c r="XAB6" s="26"/>
      <c r="XAC6" s="26"/>
      <c r="XAD6" s="26"/>
      <c r="XAE6" s="26"/>
      <c r="XAF6" s="26"/>
      <c r="XAG6" s="26"/>
      <c r="XAH6" s="26"/>
      <c r="XAI6" s="26"/>
      <c r="XAJ6" s="26"/>
      <c r="XAK6" s="26"/>
      <c r="XAL6" s="26"/>
      <c r="XAM6" s="26"/>
      <c r="XAN6" s="26"/>
      <c r="XAO6" s="26"/>
      <c r="XAP6" s="26"/>
      <c r="XAQ6" s="26"/>
      <c r="XAR6" s="26"/>
      <c r="XAS6" s="26"/>
      <c r="XAT6" s="26"/>
      <c r="XAU6" s="26"/>
      <c r="XAV6" s="26"/>
      <c r="XAW6" s="26"/>
      <c r="XAX6" s="26"/>
      <c r="XAY6" s="26"/>
      <c r="XAZ6" s="26"/>
      <c r="XBA6" s="26"/>
      <c r="XBB6" s="26"/>
      <c r="XBC6" s="26"/>
      <c r="XBD6" s="26"/>
      <c r="XBE6" s="26"/>
      <c r="XBF6" s="26"/>
      <c r="XBG6" s="26"/>
      <c r="XBH6" s="26"/>
      <c r="XBI6" s="26"/>
      <c r="XBJ6" s="26"/>
      <c r="XBK6" s="26"/>
      <c r="XBL6" s="26"/>
      <c r="XBM6" s="26"/>
      <c r="XBN6" s="26"/>
      <c r="XBO6" s="26"/>
      <c r="XBP6" s="26"/>
      <c r="XBQ6" s="26"/>
      <c r="XBR6" s="26"/>
      <c r="XBS6" s="26"/>
      <c r="XBT6" s="26"/>
      <c r="XBU6" s="26"/>
      <c r="XBV6" s="26"/>
      <c r="XBW6" s="26"/>
      <c r="XBX6" s="26"/>
      <c r="XBY6" s="26"/>
      <c r="XBZ6" s="26"/>
      <c r="XCA6" s="26"/>
      <c r="XCB6" s="26"/>
      <c r="XCC6" s="26"/>
      <c r="XCD6" s="26"/>
      <c r="XCE6" s="26"/>
      <c r="XCF6" s="26"/>
      <c r="XCG6" s="26"/>
      <c r="XCH6" s="26"/>
      <c r="XCI6" s="26"/>
      <c r="XCJ6" s="26"/>
      <c r="XCK6" s="26"/>
      <c r="XCL6" s="26"/>
      <c r="XCM6" s="26"/>
      <c r="XCN6" s="26"/>
      <c r="XCO6" s="26"/>
      <c r="XCP6" s="26"/>
      <c r="XCQ6" s="26"/>
      <c r="XCR6" s="26"/>
      <c r="XCS6" s="26"/>
      <c r="XCT6" s="26"/>
      <c r="XCU6" s="26"/>
      <c r="XCV6" s="26"/>
      <c r="XCW6" s="26"/>
      <c r="XCX6" s="26"/>
      <c r="XCY6" s="26"/>
      <c r="XCZ6" s="26"/>
      <c r="XDA6" s="26"/>
      <c r="XDB6" s="26"/>
      <c r="XDC6" s="26"/>
      <c r="XDD6" s="26"/>
      <c r="XDE6" s="26"/>
      <c r="XDF6" s="26"/>
      <c r="XDG6" s="26"/>
      <c r="XDH6" s="26"/>
      <c r="XDI6" s="26"/>
      <c r="XDJ6" s="26"/>
      <c r="XDK6" s="26"/>
      <c r="XDL6" s="26"/>
      <c r="XDM6" s="26"/>
      <c r="XDN6" s="26"/>
      <c r="XDO6" s="26"/>
      <c r="XDP6" s="26"/>
      <c r="XDQ6" s="26"/>
      <c r="XDR6" s="26"/>
      <c r="XDS6" s="26"/>
      <c r="XDT6" s="26"/>
      <c r="XDU6" s="26"/>
      <c r="XDV6" s="26"/>
      <c r="XDW6" s="26"/>
      <c r="XDX6" s="26"/>
      <c r="XDY6" s="26"/>
      <c r="XDZ6" s="26"/>
      <c r="XEA6" s="26"/>
      <c r="XEB6" s="26"/>
      <c r="XEC6" s="26"/>
      <c r="XED6" s="26"/>
      <c r="XEE6" s="26"/>
      <c r="XEF6" s="26"/>
      <c r="XEG6" s="26"/>
      <c r="XEH6" s="26"/>
      <c r="XEI6" s="26"/>
      <c r="XEJ6" s="26"/>
      <c r="XEK6" s="26"/>
      <c r="XEL6" s="26"/>
      <c r="XEM6" s="26"/>
      <c r="XEN6" s="26"/>
      <c r="XEO6" s="26"/>
    </row>
    <row r="7" spans="1:16372" s="29" customFormat="1" ht="68.099999999999994" customHeight="1">
      <c r="A7" s="11">
        <v>2</v>
      </c>
      <c r="B7" s="11" t="s">
        <v>37</v>
      </c>
      <c r="C7" s="12" t="s">
        <v>38</v>
      </c>
      <c r="D7" s="11" t="s">
        <v>34</v>
      </c>
      <c r="E7" s="12" t="s">
        <v>39</v>
      </c>
      <c r="F7" s="13">
        <v>3500</v>
      </c>
      <c r="G7" s="13">
        <f t="shared" si="3"/>
        <v>3344.3394120000003</v>
      </c>
      <c r="H7" s="13">
        <f t="shared" ref="H7:X7" si="5">SUM(H8:H19)</f>
        <v>3344.3394120000003</v>
      </c>
      <c r="I7" s="13">
        <f t="shared" si="5"/>
        <v>0</v>
      </c>
      <c r="J7" s="13">
        <f t="shared" si="5"/>
        <v>0</v>
      </c>
      <c r="K7" s="13">
        <f t="shared" si="5"/>
        <v>0</v>
      </c>
      <c r="L7" s="13">
        <f t="shared" si="5"/>
        <v>0</v>
      </c>
      <c r="M7" s="13">
        <f t="shared" si="5"/>
        <v>14.58836</v>
      </c>
      <c r="N7" s="13">
        <f t="shared" si="5"/>
        <v>0</v>
      </c>
      <c r="O7" s="13">
        <f t="shared" si="5"/>
        <v>0</v>
      </c>
      <c r="P7" s="13">
        <f t="shared" si="5"/>
        <v>0</v>
      </c>
      <c r="Q7" s="13">
        <f t="shared" si="5"/>
        <v>0</v>
      </c>
      <c r="R7" s="13">
        <f t="shared" si="5"/>
        <v>1641.8795</v>
      </c>
      <c r="S7" s="13">
        <f t="shared" si="5"/>
        <v>1510.6822179999999</v>
      </c>
      <c r="T7" s="13">
        <f t="shared" si="5"/>
        <v>3.6226259999999999</v>
      </c>
      <c r="U7" s="13">
        <f t="shared" si="5"/>
        <v>1.6168260000000001</v>
      </c>
      <c r="V7" s="13">
        <f t="shared" si="5"/>
        <v>3.233152</v>
      </c>
      <c r="W7" s="15">
        <f t="shared" si="5"/>
        <v>3.3126000000000003E-2</v>
      </c>
      <c r="X7" s="15">
        <f t="shared" si="5"/>
        <v>153.913928</v>
      </c>
      <c r="Y7" s="15">
        <f t="shared" si="4"/>
        <v>3314.9813759999993</v>
      </c>
      <c r="Z7" s="25">
        <f t="shared" si="1"/>
        <v>29.358036000000993</v>
      </c>
      <c r="AA7" s="23">
        <f t="shared" si="2"/>
        <v>0.99122157401409083</v>
      </c>
      <c r="AB7" s="11" t="s">
        <v>40</v>
      </c>
      <c r="AC7" s="30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  <c r="ENF7" s="26"/>
      <c r="ENG7" s="26"/>
      <c r="ENH7" s="26"/>
      <c r="ENI7" s="26"/>
      <c r="ENJ7" s="26"/>
      <c r="ENK7" s="26"/>
      <c r="ENL7" s="26"/>
      <c r="ENM7" s="26"/>
      <c r="ENN7" s="26"/>
      <c r="ENO7" s="26"/>
      <c r="ENP7" s="26"/>
      <c r="ENQ7" s="26"/>
      <c r="ENR7" s="26"/>
      <c r="ENS7" s="26"/>
      <c r="ENT7" s="26"/>
      <c r="ENU7" s="26"/>
      <c r="ENV7" s="26"/>
      <c r="ENW7" s="26"/>
      <c r="ENX7" s="26"/>
      <c r="ENY7" s="26"/>
      <c r="ENZ7" s="26"/>
      <c r="EOA7" s="26"/>
      <c r="EOB7" s="26"/>
      <c r="EOC7" s="26"/>
      <c r="EOD7" s="26"/>
      <c r="EOE7" s="26"/>
      <c r="EOF7" s="26"/>
      <c r="EOG7" s="26"/>
      <c r="EOH7" s="26"/>
      <c r="EOI7" s="26"/>
      <c r="EOJ7" s="26"/>
      <c r="EOK7" s="26"/>
      <c r="EOL7" s="26"/>
      <c r="EOM7" s="26"/>
      <c r="EON7" s="26"/>
      <c r="EOO7" s="26"/>
      <c r="EOP7" s="26"/>
      <c r="EOQ7" s="26"/>
      <c r="EOR7" s="26"/>
      <c r="EOS7" s="26"/>
      <c r="EOT7" s="26"/>
      <c r="EOU7" s="26"/>
      <c r="EOV7" s="26"/>
      <c r="EOW7" s="26"/>
      <c r="EOX7" s="26"/>
      <c r="EOY7" s="26"/>
      <c r="EOZ7" s="26"/>
      <c r="EPA7" s="26"/>
      <c r="EPB7" s="26"/>
      <c r="EPC7" s="26"/>
      <c r="EPD7" s="26"/>
      <c r="EPE7" s="26"/>
      <c r="EPF7" s="26"/>
      <c r="EPG7" s="26"/>
      <c r="EPH7" s="26"/>
      <c r="EPI7" s="26"/>
      <c r="EPJ7" s="26"/>
      <c r="EPK7" s="26"/>
      <c r="EPL7" s="26"/>
      <c r="EPM7" s="26"/>
      <c r="EPN7" s="26"/>
      <c r="EPO7" s="26"/>
      <c r="EPP7" s="26"/>
      <c r="EPQ7" s="26"/>
      <c r="EPR7" s="26"/>
      <c r="EPS7" s="26"/>
      <c r="EPT7" s="26"/>
      <c r="EPU7" s="26"/>
      <c r="EPV7" s="26"/>
      <c r="EPW7" s="26"/>
      <c r="EPX7" s="26"/>
      <c r="EPY7" s="26"/>
      <c r="EPZ7" s="26"/>
      <c r="EQA7" s="26"/>
      <c r="EQB7" s="26"/>
      <c r="EQC7" s="26"/>
      <c r="EQD7" s="26"/>
      <c r="EQE7" s="26"/>
      <c r="EQF7" s="26"/>
      <c r="EQG7" s="26"/>
      <c r="EQH7" s="26"/>
      <c r="EQI7" s="26"/>
      <c r="EQJ7" s="26"/>
      <c r="EQK7" s="26"/>
      <c r="EQL7" s="26"/>
      <c r="EQM7" s="26"/>
      <c r="EQN7" s="26"/>
      <c r="EQO7" s="26"/>
      <c r="EQP7" s="26"/>
      <c r="EQQ7" s="26"/>
      <c r="EQR7" s="26"/>
      <c r="EQS7" s="26"/>
      <c r="EQT7" s="26"/>
      <c r="EQU7" s="26"/>
      <c r="EQV7" s="26"/>
      <c r="EQW7" s="26"/>
      <c r="EQX7" s="26"/>
      <c r="EQY7" s="26"/>
      <c r="EQZ7" s="26"/>
      <c r="ERA7" s="26"/>
      <c r="ERB7" s="26"/>
      <c r="ERC7" s="26"/>
      <c r="ERD7" s="26"/>
      <c r="ERE7" s="26"/>
      <c r="ERF7" s="26"/>
      <c r="ERG7" s="26"/>
      <c r="ERH7" s="26"/>
      <c r="ERI7" s="26"/>
      <c r="ERJ7" s="26"/>
      <c r="ERK7" s="26"/>
      <c r="ERL7" s="26"/>
      <c r="ERM7" s="26"/>
      <c r="ERN7" s="26"/>
      <c r="ERO7" s="26"/>
      <c r="ERP7" s="26"/>
      <c r="ERQ7" s="26"/>
      <c r="ERR7" s="26"/>
      <c r="ERS7" s="26"/>
      <c r="ERT7" s="26"/>
      <c r="ERU7" s="26"/>
      <c r="ERV7" s="26"/>
      <c r="ERW7" s="26"/>
      <c r="ERX7" s="26"/>
      <c r="ERY7" s="26"/>
      <c r="ERZ7" s="26"/>
      <c r="ESA7" s="26"/>
      <c r="ESB7" s="26"/>
      <c r="ESC7" s="26"/>
      <c r="ESD7" s="26"/>
      <c r="ESE7" s="26"/>
      <c r="ESF7" s="26"/>
      <c r="ESG7" s="26"/>
      <c r="ESH7" s="26"/>
      <c r="ESI7" s="26"/>
      <c r="ESJ7" s="26"/>
      <c r="ESK7" s="26"/>
      <c r="ESL7" s="26"/>
      <c r="ESM7" s="26"/>
      <c r="ESN7" s="26"/>
      <c r="ESO7" s="26"/>
      <c r="ESP7" s="26"/>
      <c r="ESQ7" s="26"/>
      <c r="ESR7" s="26"/>
      <c r="ESS7" s="26"/>
      <c r="EST7" s="26"/>
      <c r="ESU7" s="26"/>
      <c r="ESV7" s="26"/>
      <c r="ESW7" s="26"/>
      <c r="ESX7" s="26"/>
      <c r="ESY7" s="26"/>
      <c r="ESZ7" s="26"/>
      <c r="ETA7" s="26"/>
      <c r="ETB7" s="26"/>
      <c r="ETC7" s="26"/>
      <c r="ETD7" s="26"/>
      <c r="ETE7" s="26"/>
      <c r="ETF7" s="26"/>
      <c r="ETG7" s="26"/>
      <c r="ETH7" s="26"/>
      <c r="ETI7" s="26"/>
      <c r="ETJ7" s="26"/>
      <c r="ETK7" s="26"/>
      <c r="ETL7" s="26"/>
      <c r="ETM7" s="26"/>
      <c r="ETN7" s="26"/>
      <c r="ETO7" s="26"/>
      <c r="ETP7" s="26"/>
      <c r="ETQ7" s="26"/>
      <c r="ETR7" s="26"/>
      <c r="ETS7" s="26"/>
      <c r="ETT7" s="26"/>
      <c r="ETU7" s="26"/>
      <c r="ETV7" s="26"/>
      <c r="ETW7" s="26"/>
      <c r="ETX7" s="26"/>
      <c r="ETY7" s="26"/>
      <c r="ETZ7" s="26"/>
      <c r="EUA7" s="26"/>
      <c r="EUB7" s="26"/>
      <c r="EUC7" s="26"/>
      <c r="EUD7" s="26"/>
      <c r="EUE7" s="26"/>
      <c r="EUF7" s="26"/>
      <c r="EUG7" s="26"/>
      <c r="EUH7" s="26"/>
      <c r="EUI7" s="26"/>
      <c r="EUJ7" s="26"/>
      <c r="EUK7" s="26"/>
      <c r="EUL7" s="26"/>
      <c r="EUM7" s="26"/>
      <c r="EUN7" s="26"/>
      <c r="EUO7" s="26"/>
      <c r="EUP7" s="26"/>
      <c r="EUQ7" s="26"/>
      <c r="EUR7" s="26"/>
      <c r="EUS7" s="26"/>
      <c r="EUT7" s="26"/>
      <c r="EUU7" s="26"/>
      <c r="EUV7" s="26"/>
      <c r="EUW7" s="26"/>
      <c r="EUX7" s="26"/>
      <c r="EUY7" s="26"/>
      <c r="EUZ7" s="26"/>
      <c r="EVA7" s="26"/>
      <c r="EVB7" s="26"/>
      <c r="EVC7" s="26"/>
      <c r="EVD7" s="26"/>
      <c r="EVE7" s="26"/>
      <c r="EVF7" s="26"/>
      <c r="EVG7" s="26"/>
      <c r="EVH7" s="26"/>
      <c r="EVI7" s="26"/>
      <c r="EVJ7" s="26"/>
      <c r="EVK7" s="26"/>
      <c r="EVL7" s="26"/>
      <c r="EVM7" s="26"/>
      <c r="EVN7" s="26"/>
      <c r="EVO7" s="26"/>
      <c r="EVP7" s="26"/>
      <c r="EVQ7" s="26"/>
      <c r="EVR7" s="26"/>
      <c r="EVS7" s="26"/>
      <c r="EVT7" s="26"/>
      <c r="EVU7" s="26"/>
      <c r="EVV7" s="26"/>
      <c r="EVW7" s="26"/>
      <c r="EVX7" s="26"/>
      <c r="EVY7" s="26"/>
      <c r="EVZ7" s="26"/>
      <c r="EWA7" s="26"/>
      <c r="EWB7" s="26"/>
      <c r="EWC7" s="26"/>
      <c r="EWD7" s="26"/>
      <c r="EWE7" s="26"/>
      <c r="EWF7" s="26"/>
      <c r="EWG7" s="26"/>
      <c r="EWH7" s="26"/>
      <c r="EWI7" s="26"/>
      <c r="EWJ7" s="26"/>
      <c r="EWK7" s="26"/>
      <c r="EWL7" s="26"/>
      <c r="EWM7" s="26"/>
      <c r="EWN7" s="26"/>
      <c r="EWO7" s="26"/>
      <c r="EWP7" s="26"/>
      <c r="EWQ7" s="26"/>
      <c r="EWR7" s="26"/>
      <c r="EWS7" s="26"/>
      <c r="EWT7" s="26"/>
      <c r="EWU7" s="26"/>
      <c r="EWV7" s="26"/>
      <c r="EWW7" s="26"/>
      <c r="EWX7" s="26"/>
      <c r="EWY7" s="26"/>
      <c r="EWZ7" s="26"/>
      <c r="EXA7" s="26"/>
      <c r="EXB7" s="26"/>
      <c r="EXC7" s="26"/>
      <c r="EXD7" s="26"/>
      <c r="EXE7" s="26"/>
      <c r="EXF7" s="26"/>
      <c r="EXG7" s="26"/>
      <c r="EXH7" s="26"/>
      <c r="EXI7" s="26"/>
      <c r="EXJ7" s="26"/>
      <c r="EXK7" s="26"/>
      <c r="EXL7" s="26"/>
      <c r="EXM7" s="26"/>
      <c r="EXN7" s="26"/>
      <c r="EXO7" s="26"/>
      <c r="EXP7" s="26"/>
      <c r="EXQ7" s="26"/>
      <c r="EXR7" s="26"/>
      <c r="EXS7" s="26"/>
      <c r="EXT7" s="26"/>
      <c r="EXU7" s="26"/>
      <c r="EXV7" s="26"/>
      <c r="EXW7" s="26"/>
      <c r="EXX7" s="26"/>
      <c r="EXY7" s="26"/>
      <c r="EXZ7" s="26"/>
      <c r="EYA7" s="26"/>
      <c r="EYB7" s="26"/>
      <c r="EYC7" s="26"/>
      <c r="EYD7" s="26"/>
      <c r="EYE7" s="26"/>
      <c r="EYF7" s="26"/>
      <c r="EYG7" s="26"/>
      <c r="EYH7" s="26"/>
      <c r="EYI7" s="26"/>
      <c r="EYJ7" s="26"/>
      <c r="EYK7" s="26"/>
      <c r="EYL7" s="26"/>
      <c r="EYM7" s="26"/>
      <c r="EYN7" s="26"/>
      <c r="EYO7" s="26"/>
      <c r="EYP7" s="26"/>
      <c r="EYQ7" s="26"/>
      <c r="EYR7" s="26"/>
      <c r="EYS7" s="26"/>
      <c r="EYT7" s="26"/>
      <c r="EYU7" s="26"/>
      <c r="EYV7" s="26"/>
      <c r="EYW7" s="26"/>
      <c r="EYX7" s="26"/>
      <c r="EYY7" s="26"/>
      <c r="EYZ7" s="26"/>
      <c r="EZA7" s="26"/>
      <c r="EZB7" s="26"/>
      <c r="EZC7" s="26"/>
      <c r="EZD7" s="26"/>
      <c r="EZE7" s="26"/>
      <c r="EZF7" s="26"/>
      <c r="EZG7" s="26"/>
      <c r="EZH7" s="26"/>
      <c r="EZI7" s="26"/>
      <c r="EZJ7" s="26"/>
      <c r="EZK7" s="26"/>
      <c r="EZL7" s="26"/>
      <c r="EZM7" s="26"/>
      <c r="EZN7" s="26"/>
      <c r="EZO7" s="26"/>
      <c r="EZP7" s="26"/>
      <c r="EZQ7" s="26"/>
      <c r="EZR7" s="26"/>
      <c r="EZS7" s="26"/>
      <c r="EZT7" s="26"/>
      <c r="EZU7" s="26"/>
      <c r="EZV7" s="26"/>
      <c r="EZW7" s="26"/>
      <c r="EZX7" s="26"/>
      <c r="EZY7" s="26"/>
      <c r="EZZ7" s="26"/>
      <c r="FAA7" s="26"/>
      <c r="FAB7" s="26"/>
      <c r="FAC7" s="26"/>
      <c r="FAD7" s="26"/>
      <c r="FAE7" s="26"/>
      <c r="FAF7" s="26"/>
      <c r="FAG7" s="26"/>
      <c r="FAH7" s="26"/>
      <c r="FAI7" s="26"/>
      <c r="FAJ7" s="26"/>
      <c r="FAK7" s="26"/>
      <c r="FAL7" s="26"/>
      <c r="FAM7" s="26"/>
      <c r="FAN7" s="26"/>
      <c r="FAO7" s="26"/>
      <c r="FAP7" s="26"/>
      <c r="FAQ7" s="26"/>
      <c r="FAR7" s="26"/>
      <c r="FAS7" s="26"/>
      <c r="FAT7" s="26"/>
      <c r="FAU7" s="26"/>
      <c r="FAV7" s="26"/>
      <c r="FAW7" s="26"/>
      <c r="FAX7" s="26"/>
      <c r="FAY7" s="26"/>
      <c r="FAZ7" s="26"/>
      <c r="FBA7" s="26"/>
      <c r="FBB7" s="26"/>
      <c r="FBC7" s="26"/>
      <c r="FBD7" s="26"/>
      <c r="FBE7" s="26"/>
      <c r="FBF7" s="26"/>
      <c r="FBG7" s="26"/>
      <c r="FBH7" s="26"/>
      <c r="FBI7" s="26"/>
      <c r="FBJ7" s="26"/>
      <c r="FBK7" s="26"/>
      <c r="FBL7" s="26"/>
      <c r="FBM7" s="26"/>
      <c r="FBN7" s="26"/>
      <c r="FBO7" s="26"/>
      <c r="FBP7" s="26"/>
      <c r="FBQ7" s="26"/>
      <c r="FBR7" s="26"/>
      <c r="FBS7" s="26"/>
      <c r="FBT7" s="26"/>
      <c r="FBU7" s="26"/>
      <c r="FBV7" s="26"/>
      <c r="FBW7" s="26"/>
      <c r="FBX7" s="26"/>
      <c r="FBY7" s="26"/>
      <c r="FBZ7" s="26"/>
      <c r="FCA7" s="26"/>
      <c r="FCB7" s="26"/>
      <c r="FCC7" s="26"/>
      <c r="FCD7" s="26"/>
      <c r="FCE7" s="26"/>
      <c r="FCF7" s="26"/>
      <c r="FCG7" s="26"/>
      <c r="FCH7" s="26"/>
      <c r="FCI7" s="26"/>
      <c r="FCJ7" s="26"/>
      <c r="FCK7" s="26"/>
      <c r="FCL7" s="26"/>
      <c r="FCM7" s="26"/>
      <c r="FCN7" s="26"/>
      <c r="FCO7" s="26"/>
      <c r="FCP7" s="26"/>
      <c r="FCQ7" s="26"/>
      <c r="FCR7" s="26"/>
      <c r="FCS7" s="26"/>
      <c r="FCT7" s="26"/>
      <c r="FCU7" s="26"/>
      <c r="FCV7" s="26"/>
      <c r="FCW7" s="26"/>
      <c r="FCX7" s="26"/>
      <c r="FCY7" s="26"/>
      <c r="FCZ7" s="26"/>
      <c r="FDA7" s="26"/>
      <c r="FDB7" s="26"/>
      <c r="FDC7" s="26"/>
      <c r="FDD7" s="26"/>
      <c r="FDE7" s="26"/>
      <c r="FDF7" s="26"/>
      <c r="FDG7" s="26"/>
      <c r="FDH7" s="26"/>
      <c r="FDI7" s="26"/>
      <c r="FDJ7" s="26"/>
      <c r="FDK7" s="26"/>
      <c r="FDL7" s="26"/>
      <c r="FDM7" s="26"/>
      <c r="FDN7" s="26"/>
      <c r="FDO7" s="26"/>
      <c r="FDP7" s="26"/>
      <c r="FDQ7" s="26"/>
      <c r="FDR7" s="26"/>
      <c r="FDS7" s="26"/>
      <c r="FDT7" s="26"/>
      <c r="FDU7" s="26"/>
      <c r="FDV7" s="26"/>
      <c r="FDW7" s="26"/>
      <c r="FDX7" s="26"/>
      <c r="FDY7" s="26"/>
      <c r="FDZ7" s="26"/>
      <c r="FEA7" s="26"/>
      <c r="FEB7" s="26"/>
      <c r="FEC7" s="26"/>
      <c r="FED7" s="26"/>
      <c r="FEE7" s="26"/>
      <c r="FEF7" s="26"/>
      <c r="FEG7" s="26"/>
      <c r="FEH7" s="26"/>
      <c r="FEI7" s="26"/>
      <c r="FEJ7" s="26"/>
      <c r="FEK7" s="26"/>
      <c r="FEL7" s="26"/>
      <c r="FEM7" s="26"/>
      <c r="FEN7" s="26"/>
      <c r="FEO7" s="26"/>
      <c r="FEP7" s="26"/>
      <c r="FEQ7" s="26"/>
      <c r="FER7" s="26"/>
      <c r="FES7" s="26"/>
      <c r="FET7" s="26"/>
      <c r="FEU7" s="26"/>
      <c r="FEV7" s="26"/>
      <c r="FEW7" s="26"/>
      <c r="FEX7" s="26"/>
      <c r="FEY7" s="26"/>
      <c r="FEZ7" s="26"/>
      <c r="FFA7" s="26"/>
      <c r="FFB7" s="26"/>
      <c r="FFC7" s="26"/>
      <c r="FFD7" s="26"/>
      <c r="FFE7" s="26"/>
      <c r="FFF7" s="26"/>
      <c r="FFG7" s="26"/>
      <c r="FFH7" s="26"/>
      <c r="FFI7" s="26"/>
      <c r="FFJ7" s="26"/>
      <c r="FFK7" s="26"/>
      <c r="FFL7" s="26"/>
      <c r="FFM7" s="26"/>
      <c r="FFN7" s="26"/>
      <c r="FFO7" s="26"/>
      <c r="FFP7" s="26"/>
      <c r="FFQ7" s="26"/>
      <c r="FFR7" s="26"/>
      <c r="FFS7" s="26"/>
      <c r="FFT7" s="26"/>
      <c r="FFU7" s="26"/>
      <c r="FFV7" s="26"/>
      <c r="FFW7" s="26"/>
      <c r="FFX7" s="26"/>
      <c r="FFY7" s="26"/>
      <c r="FFZ7" s="26"/>
      <c r="FGA7" s="26"/>
      <c r="FGB7" s="26"/>
      <c r="FGC7" s="26"/>
      <c r="FGD7" s="26"/>
      <c r="FGE7" s="26"/>
      <c r="FGF7" s="26"/>
      <c r="FGG7" s="26"/>
      <c r="FGH7" s="26"/>
      <c r="FGI7" s="26"/>
      <c r="FGJ7" s="26"/>
      <c r="FGK7" s="26"/>
      <c r="FGL7" s="26"/>
      <c r="FGM7" s="26"/>
      <c r="FGN7" s="26"/>
      <c r="FGO7" s="26"/>
      <c r="FGP7" s="26"/>
      <c r="FGQ7" s="26"/>
      <c r="FGR7" s="26"/>
      <c r="FGS7" s="26"/>
      <c r="FGT7" s="26"/>
      <c r="FGU7" s="26"/>
      <c r="FGV7" s="26"/>
      <c r="FGW7" s="26"/>
      <c r="FGX7" s="26"/>
      <c r="FGY7" s="26"/>
      <c r="FGZ7" s="26"/>
      <c r="FHA7" s="26"/>
      <c r="FHB7" s="26"/>
      <c r="FHC7" s="26"/>
      <c r="FHD7" s="26"/>
      <c r="FHE7" s="26"/>
      <c r="FHF7" s="26"/>
      <c r="FHG7" s="26"/>
      <c r="FHH7" s="26"/>
      <c r="FHI7" s="26"/>
      <c r="FHJ7" s="26"/>
      <c r="FHK7" s="26"/>
      <c r="FHL7" s="26"/>
      <c r="FHM7" s="26"/>
      <c r="FHN7" s="26"/>
      <c r="FHO7" s="26"/>
      <c r="FHP7" s="26"/>
      <c r="FHQ7" s="26"/>
      <c r="FHR7" s="26"/>
      <c r="FHS7" s="26"/>
      <c r="FHT7" s="26"/>
      <c r="FHU7" s="26"/>
      <c r="FHV7" s="26"/>
      <c r="FHW7" s="26"/>
      <c r="FHX7" s="26"/>
      <c r="FHY7" s="26"/>
      <c r="FHZ7" s="26"/>
      <c r="FIA7" s="26"/>
      <c r="FIB7" s="26"/>
      <c r="FIC7" s="26"/>
      <c r="FID7" s="26"/>
      <c r="FIE7" s="26"/>
      <c r="FIF7" s="26"/>
      <c r="FIG7" s="26"/>
      <c r="FIH7" s="26"/>
      <c r="FII7" s="26"/>
      <c r="FIJ7" s="26"/>
      <c r="FIK7" s="26"/>
      <c r="FIL7" s="26"/>
      <c r="FIM7" s="26"/>
      <c r="FIN7" s="26"/>
      <c r="FIO7" s="26"/>
      <c r="FIP7" s="26"/>
      <c r="FIQ7" s="26"/>
      <c r="FIR7" s="26"/>
      <c r="FIS7" s="26"/>
      <c r="FIT7" s="26"/>
      <c r="FIU7" s="26"/>
      <c r="FIV7" s="26"/>
      <c r="FIW7" s="26"/>
      <c r="FIX7" s="26"/>
      <c r="FIY7" s="26"/>
      <c r="FIZ7" s="26"/>
      <c r="FJA7" s="26"/>
      <c r="FJB7" s="26"/>
      <c r="FJC7" s="26"/>
      <c r="FJD7" s="26"/>
      <c r="FJE7" s="26"/>
      <c r="FJF7" s="26"/>
      <c r="FJG7" s="26"/>
      <c r="FJH7" s="26"/>
      <c r="FJI7" s="26"/>
      <c r="FJJ7" s="26"/>
      <c r="FJK7" s="26"/>
      <c r="FJL7" s="26"/>
      <c r="FJM7" s="26"/>
      <c r="FJN7" s="26"/>
      <c r="FJO7" s="26"/>
      <c r="FJP7" s="26"/>
      <c r="FJQ7" s="26"/>
      <c r="FJR7" s="26"/>
      <c r="FJS7" s="26"/>
      <c r="FJT7" s="26"/>
      <c r="FJU7" s="26"/>
      <c r="FJV7" s="26"/>
      <c r="FJW7" s="26"/>
      <c r="FJX7" s="26"/>
      <c r="FJY7" s="26"/>
      <c r="FJZ7" s="26"/>
      <c r="FKA7" s="26"/>
      <c r="FKB7" s="26"/>
      <c r="FKC7" s="26"/>
      <c r="FKD7" s="26"/>
      <c r="FKE7" s="26"/>
      <c r="FKF7" s="26"/>
      <c r="FKG7" s="26"/>
      <c r="FKH7" s="26"/>
      <c r="FKI7" s="26"/>
      <c r="FKJ7" s="26"/>
      <c r="FKK7" s="26"/>
      <c r="FKL7" s="26"/>
      <c r="FKM7" s="26"/>
      <c r="FKN7" s="26"/>
      <c r="FKO7" s="26"/>
      <c r="FKP7" s="26"/>
      <c r="FKQ7" s="26"/>
      <c r="FKR7" s="26"/>
      <c r="FKS7" s="26"/>
      <c r="FKT7" s="26"/>
      <c r="FKU7" s="26"/>
      <c r="FKV7" s="26"/>
      <c r="FKW7" s="26"/>
      <c r="FKX7" s="26"/>
      <c r="FKY7" s="26"/>
      <c r="FKZ7" s="26"/>
      <c r="FLA7" s="26"/>
      <c r="FLB7" s="26"/>
      <c r="FLC7" s="26"/>
      <c r="FLD7" s="26"/>
      <c r="FLE7" s="26"/>
      <c r="FLF7" s="26"/>
      <c r="FLG7" s="26"/>
      <c r="FLH7" s="26"/>
      <c r="FLI7" s="26"/>
      <c r="FLJ7" s="26"/>
      <c r="FLK7" s="26"/>
      <c r="FLL7" s="26"/>
      <c r="FLM7" s="26"/>
      <c r="FLN7" s="26"/>
      <c r="FLO7" s="26"/>
      <c r="FLP7" s="26"/>
      <c r="FLQ7" s="26"/>
      <c r="FLR7" s="26"/>
      <c r="FLS7" s="26"/>
      <c r="FLT7" s="26"/>
      <c r="FLU7" s="26"/>
      <c r="FLV7" s="26"/>
      <c r="FLW7" s="26"/>
      <c r="FLX7" s="26"/>
      <c r="FLY7" s="26"/>
      <c r="FLZ7" s="26"/>
      <c r="FMA7" s="26"/>
      <c r="FMB7" s="26"/>
      <c r="FMC7" s="26"/>
      <c r="FMD7" s="26"/>
      <c r="FME7" s="26"/>
      <c r="FMF7" s="26"/>
      <c r="FMG7" s="26"/>
      <c r="FMH7" s="26"/>
      <c r="FMI7" s="26"/>
      <c r="FMJ7" s="26"/>
      <c r="FMK7" s="26"/>
      <c r="FML7" s="26"/>
      <c r="FMM7" s="26"/>
      <c r="FMN7" s="26"/>
      <c r="FMO7" s="26"/>
      <c r="FMP7" s="26"/>
      <c r="FMQ7" s="26"/>
      <c r="FMR7" s="26"/>
      <c r="FMS7" s="26"/>
      <c r="FMT7" s="26"/>
      <c r="FMU7" s="26"/>
      <c r="FMV7" s="26"/>
      <c r="FMW7" s="26"/>
      <c r="FMX7" s="26"/>
      <c r="FMY7" s="26"/>
      <c r="FMZ7" s="26"/>
      <c r="FNA7" s="26"/>
      <c r="FNB7" s="26"/>
      <c r="FNC7" s="26"/>
      <c r="FND7" s="26"/>
      <c r="FNE7" s="26"/>
      <c r="FNF7" s="26"/>
      <c r="FNG7" s="26"/>
      <c r="FNH7" s="26"/>
      <c r="FNI7" s="26"/>
      <c r="FNJ7" s="26"/>
      <c r="FNK7" s="26"/>
      <c r="FNL7" s="26"/>
      <c r="FNM7" s="26"/>
      <c r="FNN7" s="26"/>
      <c r="FNO7" s="26"/>
      <c r="FNP7" s="26"/>
      <c r="FNQ7" s="26"/>
      <c r="FNR7" s="26"/>
      <c r="FNS7" s="26"/>
      <c r="FNT7" s="26"/>
      <c r="FNU7" s="26"/>
      <c r="FNV7" s="26"/>
      <c r="FNW7" s="26"/>
      <c r="FNX7" s="26"/>
      <c r="FNY7" s="26"/>
      <c r="FNZ7" s="26"/>
      <c r="FOA7" s="26"/>
      <c r="FOB7" s="26"/>
      <c r="FOC7" s="26"/>
      <c r="FOD7" s="26"/>
      <c r="FOE7" s="26"/>
      <c r="FOF7" s="26"/>
      <c r="FOG7" s="26"/>
      <c r="FOH7" s="26"/>
      <c r="FOI7" s="26"/>
      <c r="FOJ7" s="26"/>
      <c r="FOK7" s="26"/>
      <c r="FOL7" s="26"/>
      <c r="FOM7" s="26"/>
      <c r="FON7" s="26"/>
      <c r="FOO7" s="26"/>
      <c r="FOP7" s="26"/>
      <c r="FOQ7" s="26"/>
      <c r="FOR7" s="26"/>
      <c r="FOS7" s="26"/>
      <c r="FOT7" s="26"/>
      <c r="FOU7" s="26"/>
      <c r="FOV7" s="26"/>
      <c r="FOW7" s="26"/>
      <c r="FOX7" s="26"/>
      <c r="FOY7" s="26"/>
      <c r="FOZ7" s="26"/>
      <c r="FPA7" s="26"/>
      <c r="FPB7" s="26"/>
      <c r="FPC7" s="26"/>
      <c r="FPD7" s="26"/>
      <c r="FPE7" s="26"/>
      <c r="FPF7" s="26"/>
      <c r="FPG7" s="26"/>
      <c r="FPH7" s="26"/>
      <c r="FPI7" s="26"/>
      <c r="FPJ7" s="26"/>
      <c r="FPK7" s="26"/>
      <c r="FPL7" s="26"/>
      <c r="FPM7" s="26"/>
      <c r="FPN7" s="26"/>
      <c r="FPO7" s="26"/>
      <c r="FPP7" s="26"/>
      <c r="FPQ7" s="26"/>
      <c r="FPR7" s="26"/>
      <c r="FPS7" s="26"/>
      <c r="FPT7" s="26"/>
      <c r="FPU7" s="26"/>
      <c r="FPV7" s="26"/>
      <c r="FPW7" s="26"/>
      <c r="FPX7" s="26"/>
      <c r="FPY7" s="26"/>
      <c r="FPZ7" s="26"/>
      <c r="FQA7" s="26"/>
      <c r="FQB7" s="26"/>
      <c r="FQC7" s="26"/>
      <c r="FQD7" s="26"/>
      <c r="FQE7" s="26"/>
      <c r="FQF7" s="26"/>
      <c r="FQG7" s="26"/>
      <c r="FQH7" s="26"/>
      <c r="FQI7" s="26"/>
      <c r="FQJ7" s="26"/>
      <c r="FQK7" s="26"/>
      <c r="FQL7" s="26"/>
      <c r="FQM7" s="26"/>
      <c r="FQN7" s="26"/>
      <c r="FQO7" s="26"/>
      <c r="FQP7" s="26"/>
      <c r="FQQ7" s="26"/>
      <c r="FQR7" s="26"/>
      <c r="FQS7" s="26"/>
      <c r="FQT7" s="26"/>
      <c r="FQU7" s="26"/>
      <c r="FQV7" s="26"/>
      <c r="FQW7" s="26"/>
      <c r="FQX7" s="26"/>
      <c r="FQY7" s="26"/>
      <c r="FQZ7" s="26"/>
      <c r="FRA7" s="26"/>
      <c r="FRB7" s="26"/>
      <c r="FRC7" s="26"/>
      <c r="FRD7" s="26"/>
      <c r="FRE7" s="26"/>
      <c r="FRF7" s="26"/>
      <c r="FRG7" s="26"/>
      <c r="FRH7" s="26"/>
      <c r="FRI7" s="26"/>
      <c r="FRJ7" s="26"/>
      <c r="FRK7" s="26"/>
      <c r="FRL7" s="26"/>
      <c r="FRM7" s="26"/>
      <c r="FRN7" s="26"/>
      <c r="FRO7" s="26"/>
      <c r="FRP7" s="26"/>
      <c r="FRQ7" s="26"/>
      <c r="FRR7" s="26"/>
      <c r="FRS7" s="26"/>
      <c r="FRT7" s="26"/>
      <c r="FRU7" s="26"/>
      <c r="FRV7" s="26"/>
      <c r="FRW7" s="26"/>
      <c r="FRX7" s="26"/>
      <c r="FRY7" s="26"/>
      <c r="FRZ7" s="26"/>
      <c r="FSA7" s="26"/>
      <c r="FSB7" s="26"/>
      <c r="FSC7" s="26"/>
      <c r="FSD7" s="26"/>
      <c r="FSE7" s="26"/>
      <c r="FSF7" s="26"/>
      <c r="FSG7" s="26"/>
      <c r="FSH7" s="26"/>
      <c r="FSI7" s="26"/>
      <c r="FSJ7" s="26"/>
      <c r="FSK7" s="26"/>
      <c r="FSL7" s="26"/>
      <c r="FSM7" s="26"/>
      <c r="FSN7" s="26"/>
      <c r="FSO7" s="26"/>
      <c r="FSP7" s="26"/>
      <c r="FSQ7" s="26"/>
      <c r="FSR7" s="26"/>
      <c r="FSS7" s="26"/>
      <c r="FST7" s="26"/>
      <c r="FSU7" s="26"/>
      <c r="FSV7" s="26"/>
      <c r="FSW7" s="26"/>
      <c r="FSX7" s="26"/>
      <c r="FSY7" s="26"/>
      <c r="FSZ7" s="26"/>
      <c r="FTA7" s="26"/>
      <c r="FTB7" s="26"/>
      <c r="FTC7" s="26"/>
      <c r="FTD7" s="26"/>
      <c r="FTE7" s="26"/>
      <c r="FTF7" s="26"/>
      <c r="FTG7" s="26"/>
      <c r="FTH7" s="26"/>
      <c r="FTI7" s="26"/>
      <c r="FTJ7" s="26"/>
      <c r="FTK7" s="26"/>
      <c r="FTL7" s="26"/>
      <c r="FTM7" s="26"/>
      <c r="FTN7" s="26"/>
      <c r="FTO7" s="26"/>
      <c r="FTP7" s="26"/>
      <c r="FTQ7" s="26"/>
      <c r="FTR7" s="26"/>
      <c r="FTS7" s="26"/>
      <c r="FTT7" s="26"/>
      <c r="FTU7" s="26"/>
      <c r="FTV7" s="26"/>
      <c r="FTW7" s="26"/>
      <c r="FTX7" s="26"/>
      <c r="FTY7" s="26"/>
      <c r="FTZ7" s="26"/>
      <c r="FUA7" s="26"/>
      <c r="FUB7" s="26"/>
      <c r="FUC7" s="26"/>
      <c r="FUD7" s="26"/>
      <c r="FUE7" s="26"/>
      <c r="FUF7" s="26"/>
      <c r="FUG7" s="26"/>
      <c r="FUH7" s="26"/>
      <c r="FUI7" s="26"/>
      <c r="FUJ7" s="26"/>
      <c r="FUK7" s="26"/>
      <c r="FUL7" s="26"/>
      <c r="FUM7" s="26"/>
      <c r="FUN7" s="26"/>
      <c r="FUO7" s="26"/>
      <c r="FUP7" s="26"/>
      <c r="FUQ7" s="26"/>
      <c r="FUR7" s="26"/>
      <c r="FUS7" s="26"/>
      <c r="FUT7" s="26"/>
      <c r="FUU7" s="26"/>
      <c r="FUV7" s="26"/>
      <c r="FUW7" s="26"/>
      <c r="FUX7" s="26"/>
      <c r="FUY7" s="26"/>
      <c r="FUZ7" s="26"/>
      <c r="FVA7" s="26"/>
      <c r="FVB7" s="26"/>
      <c r="FVC7" s="26"/>
      <c r="FVD7" s="26"/>
      <c r="FVE7" s="26"/>
      <c r="FVF7" s="26"/>
      <c r="FVG7" s="26"/>
      <c r="FVH7" s="26"/>
      <c r="FVI7" s="26"/>
      <c r="FVJ7" s="26"/>
      <c r="FVK7" s="26"/>
      <c r="FVL7" s="26"/>
      <c r="FVM7" s="26"/>
      <c r="FVN7" s="26"/>
      <c r="FVO7" s="26"/>
      <c r="FVP7" s="26"/>
      <c r="FVQ7" s="26"/>
      <c r="FVR7" s="26"/>
      <c r="FVS7" s="26"/>
      <c r="FVT7" s="26"/>
      <c r="FVU7" s="26"/>
      <c r="FVV7" s="26"/>
      <c r="FVW7" s="26"/>
      <c r="FVX7" s="26"/>
      <c r="FVY7" s="26"/>
      <c r="FVZ7" s="26"/>
      <c r="FWA7" s="26"/>
      <c r="FWB7" s="26"/>
      <c r="FWC7" s="26"/>
      <c r="FWD7" s="26"/>
      <c r="FWE7" s="26"/>
      <c r="FWF7" s="26"/>
      <c r="FWG7" s="26"/>
      <c r="FWH7" s="26"/>
      <c r="FWI7" s="26"/>
      <c r="FWJ7" s="26"/>
      <c r="FWK7" s="26"/>
      <c r="FWL7" s="26"/>
      <c r="FWM7" s="26"/>
      <c r="FWN7" s="26"/>
      <c r="FWO7" s="26"/>
      <c r="FWP7" s="26"/>
      <c r="FWQ7" s="26"/>
      <c r="FWR7" s="26"/>
      <c r="FWS7" s="26"/>
      <c r="FWT7" s="26"/>
      <c r="FWU7" s="26"/>
      <c r="FWV7" s="26"/>
      <c r="FWW7" s="26"/>
      <c r="FWX7" s="26"/>
      <c r="FWY7" s="26"/>
      <c r="FWZ7" s="26"/>
      <c r="FXA7" s="26"/>
      <c r="FXB7" s="26"/>
      <c r="FXC7" s="26"/>
      <c r="FXD7" s="26"/>
      <c r="FXE7" s="26"/>
      <c r="FXF7" s="26"/>
      <c r="FXG7" s="26"/>
      <c r="FXH7" s="26"/>
      <c r="FXI7" s="26"/>
      <c r="FXJ7" s="26"/>
      <c r="FXK7" s="26"/>
      <c r="FXL7" s="26"/>
      <c r="FXM7" s="26"/>
      <c r="FXN7" s="26"/>
      <c r="FXO7" s="26"/>
      <c r="FXP7" s="26"/>
      <c r="FXQ7" s="26"/>
      <c r="FXR7" s="26"/>
      <c r="FXS7" s="26"/>
      <c r="FXT7" s="26"/>
      <c r="FXU7" s="26"/>
      <c r="FXV7" s="26"/>
      <c r="FXW7" s="26"/>
      <c r="FXX7" s="26"/>
      <c r="FXY7" s="26"/>
      <c r="FXZ7" s="26"/>
      <c r="FYA7" s="26"/>
      <c r="FYB7" s="26"/>
      <c r="FYC7" s="26"/>
      <c r="FYD7" s="26"/>
      <c r="FYE7" s="26"/>
      <c r="FYF7" s="26"/>
      <c r="FYG7" s="26"/>
      <c r="FYH7" s="26"/>
      <c r="FYI7" s="26"/>
      <c r="FYJ7" s="26"/>
      <c r="FYK7" s="26"/>
      <c r="FYL7" s="26"/>
      <c r="FYM7" s="26"/>
      <c r="FYN7" s="26"/>
      <c r="FYO7" s="26"/>
      <c r="FYP7" s="26"/>
      <c r="FYQ7" s="26"/>
      <c r="FYR7" s="26"/>
      <c r="FYS7" s="26"/>
      <c r="FYT7" s="26"/>
      <c r="FYU7" s="26"/>
      <c r="FYV7" s="26"/>
      <c r="FYW7" s="26"/>
      <c r="FYX7" s="26"/>
      <c r="FYY7" s="26"/>
      <c r="FYZ7" s="26"/>
      <c r="FZA7" s="26"/>
      <c r="FZB7" s="26"/>
      <c r="FZC7" s="26"/>
      <c r="FZD7" s="26"/>
      <c r="FZE7" s="26"/>
      <c r="FZF7" s="26"/>
      <c r="FZG7" s="26"/>
      <c r="FZH7" s="26"/>
      <c r="FZI7" s="26"/>
      <c r="FZJ7" s="26"/>
      <c r="FZK7" s="26"/>
      <c r="FZL7" s="26"/>
      <c r="FZM7" s="26"/>
      <c r="FZN7" s="26"/>
      <c r="FZO7" s="26"/>
      <c r="FZP7" s="26"/>
      <c r="FZQ7" s="26"/>
      <c r="FZR7" s="26"/>
      <c r="FZS7" s="26"/>
      <c r="FZT7" s="26"/>
      <c r="FZU7" s="26"/>
      <c r="FZV7" s="26"/>
      <c r="FZW7" s="26"/>
      <c r="FZX7" s="26"/>
      <c r="FZY7" s="26"/>
      <c r="FZZ7" s="26"/>
      <c r="GAA7" s="26"/>
      <c r="GAB7" s="26"/>
      <c r="GAC7" s="26"/>
      <c r="GAD7" s="26"/>
      <c r="GAE7" s="26"/>
      <c r="GAF7" s="26"/>
      <c r="GAG7" s="26"/>
      <c r="GAH7" s="26"/>
      <c r="GAI7" s="26"/>
      <c r="GAJ7" s="26"/>
      <c r="GAK7" s="26"/>
      <c r="GAL7" s="26"/>
      <c r="GAM7" s="26"/>
      <c r="GAN7" s="26"/>
      <c r="GAO7" s="26"/>
      <c r="GAP7" s="26"/>
      <c r="GAQ7" s="26"/>
      <c r="GAR7" s="26"/>
      <c r="GAS7" s="26"/>
      <c r="GAT7" s="26"/>
      <c r="GAU7" s="26"/>
      <c r="GAV7" s="26"/>
      <c r="GAW7" s="26"/>
      <c r="GAX7" s="26"/>
      <c r="GAY7" s="26"/>
      <c r="GAZ7" s="26"/>
      <c r="GBA7" s="26"/>
      <c r="GBB7" s="26"/>
      <c r="GBC7" s="26"/>
      <c r="GBD7" s="26"/>
      <c r="GBE7" s="26"/>
      <c r="GBF7" s="26"/>
      <c r="GBG7" s="26"/>
      <c r="GBH7" s="26"/>
      <c r="GBI7" s="26"/>
      <c r="GBJ7" s="26"/>
      <c r="GBK7" s="26"/>
      <c r="GBL7" s="26"/>
      <c r="GBM7" s="26"/>
      <c r="GBN7" s="26"/>
      <c r="GBO7" s="26"/>
      <c r="GBP7" s="26"/>
      <c r="GBQ7" s="26"/>
      <c r="GBR7" s="26"/>
      <c r="GBS7" s="26"/>
      <c r="GBT7" s="26"/>
      <c r="GBU7" s="26"/>
      <c r="GBV7" s="26"/>
      <c r="GBW7" s="26"/>
      <c r="GBX7" s="26"/>
      <c r="GBY7" s="26"/>
      <c r="GBZ7" s="26"/>
      <c r="GCA7" s="26"/>
      <c r="GCB7" s="26"/>
      <c r="GCC7" s="26"/>
      <c r="GCD7" s="26"/>
      <c r="GCE7" s="26"/>
      <c r="GCF7" s="26"/>
      <c r="GCG7" s="26"/>
      <c r="GCH7" s="26"/>
      <c r="GCI7" s="26"/>
      <c r="GCJ7" s="26"/>
      <c r="GCK7" s="26"/>
      <c r="GCL7" s="26"/>
      <c r="GCM7" s="26"/>
      <c r="GCN7" s="26"/>
      <c r="GCO7" s="26"/>
      <c r="GCP7" s="26"/>
      <c r="GCQ7" s="26"/>
      <c r="GCR7" s="26"/>
      <c r="GCS7" s="26"/>
      <c r="GCT7" s="26"/>
      <c r="GCU7" s="26"/>
      <c r="GCV7" s="26"/>
      <c r="GCW7" s="26"/>
      <c r="GCX7" s="26"/>
      <c r="GCY7" s="26"/>
      <c r="GCZ7" s="26"/>
      <c r="GDA7" s="26"/>
      <c r="GDB7" s="26"/>
      <c r="GDC7" s="26"/>
      <c r="GDD7" s="26"/>
      <c r="GDE7" s="26"/>
      <c r="GDF7" s="26"/>
      <c r="GDG7" s="26"/>
      <c r="GDH7" s="26"/>
      <c r="GDI7" s="26"/>
      <c r="GDJ7" s="26"/>
      <c r="GDK7" s="26"/>
      <c r="GDL7" s="26"/>
      <c r="GDM7" s="26"/>
      <c r="GDN7" s="26"/>
      <c r="GDO7" s="26"/>
      <c r="GDP7" s="26"/>
      <c r="GDQ7" s="26"/>
      <c r="GDR7" s="26"/>
      <c r="GDS7" s="26"/>
      <c r="GDT7" s="26"/>
      <c r="GDU7" s="26"/>
      <c r="GDV7" s="26"/>
      <c r="GDW7" s="26"/>
      <c r="GDX7" s="26"/>
      <c r="GDY7" s="26"/>
      <c r="GDZ7" s="26"/>
      <c r="GEA7" s="26"/>
      <c r="GEB7" s="26"/>
      <c r="GEC7" s="26"/>
      <c r="GED7" s="26"/>
      <c r="GEE7" s="26"/>
      <c r="GEF7" s="26"/>
      <c r="GEG7" s="26"/>
      <c r="GEH7" s="26"/>
      <c r="GEI7" s="26"/>
      <c r="GEJ7" s="26"/>
      <c r="GEK7" s="26"/>
      <c r="GEL7" s="26"/>
      <c r="GEM7" s="26"/>
      <c r="GEN7" s="26"/>
      <c r="GEO7" s="26"/>
      <c r="GEP7" s="26"/>
      <c r="GEQ7" s="26"/>
      <c r="GER7" s="26"/>
      <c r="GES7" s="26"/>
      <c r="GET7" s="26"/>
      <c r="GEU7" s="26"/>
      <c r="GEV7" s="26"/>
      <c r="GEW7" s="26"/>
      <c r="GEX7" s="26"/>
      <c r="GEY7" s="26"/>
      <c r="GEZ7" s="26"/>
      <c r="GFA7" s="26"/>
      <c r="GFB7" s="26"/>
      <c r="GFC7" s="26"/>
      <c r="GFD7" s="26"/>
      <c r="GFE7" s="26"/>
      <c r="GFF7" s="26"/>
      <c r="GFG7" s="26"/>
      <c r="GFH7" s="26"/>
      <c r="GFI7" s="26"/>
      <c r="GFJ7" s="26"/>
      <c r="GFK7" s="26"/>
      <c r="GFL7" s="26"/>
      <c r="GFM7" s="26"/>
      <c r="GFN7" s="26"/>
      <c r="GFO7" s="26"/>
      <c r="GFP7" s="26"/>
      <c r="GFQ7" s="26"/>
      <c r="GFR7" s="26"/>
      <c r="GFS7" s="26"/>
      <c r="GFT7" s="26"/>
      <c r="GFU7" s="26"/>
      <c r="GFV7" s="26"/>
      <c r="GFW7" s="26"/>
      <c r="GFX7" s="26"/>
      <c r="GFY7" s="26"/>
      <c r="GFZ7" s="26"/>
      <c r="GGA7" s="26"/>
      <c r="GGB7" s="26"/>
      <c r="GGC7" s="26"/>
      <c r="GGD7" s="26"/>
      <c r="GGE7" s="26"/>
      <c r="GGF7" s="26"/>
      <c r="GGG7" s="26"/>
      <c r="GGH7" s="26"/>
      <c r="GGI7" s="26"/>
      <c r="GGJ7" s="26"/>
      <c r="GGK7" s="26"/>
      <c r="GGL7" s="26"/>
      <c r="GGM7" s="26"/>
      <c r="GGN7" s="26"/>
      <c r="GGO7" s="26"/>
      <c r="GGP7" s="26"/>
      <c r="GGQ7" s="26"/>
      <c r="GGR7" s="26"/>
      <c r="GGS7" s="26"/>
      <c r="GGT7" s="26"/>
      <c r="GGU7" s="26"/>
      <c r="GGV7" s="26"/>
      <c r="GGW7" s="26"/>
      <c r="GGX7" s="26"/>
      <c r="GGY7" s="26"/>
      <c r="GGZ7" s="26"/>
      <c r="GHA7" s="26"/>
      <c r="GHB7" s="26"/>
      <c r="GHC7" s="26"/>
      <c r="GHD7" s="26"/>
      <c r="GHE7" s="26"/>
      <c r="GHF7" s="26"/>
      <c r="GHG7" s="26"/>
      <c r="GHH7" s="26"/>
      <c r="GHI7" s="26"/>
      <c r="GHJ7" s="26"/>
      <c r="GHK7" s="26"/>
      <c r="GHL7" s="26"/>
      <c r="GHM7" s="26"/>
      <c r="GHN7" s="26"/>
      <c r="GHO7" s="26"/>
      <c r="GHP7" s="26"/>
      <c r="GHQ7" s="26"/>
      <c r="GHR7" s="26"/>
      <c r="GHS7" s="26"/>
      <c r="GHT7" s="26"/>
      <c r="GHU7" s="26"/>
      <c r="GHV7" s="26"/>
      <c r="GHW7" s="26"/>
      <c r="GHX7" s="26"/>
      <c r="GHY7" s="26"/>
      <c r="GHZ7" s="26"/>
      <c r="GIA7" s="26"/>
      <c r="GIB7" s="26"/>
      <c r="GIC7" s="26"/>
      <c r="GID7" s="26"/>
      <c r="GIE7" s="26"/>
      <c r="GIF7" s="26"/>
      <c r="GIG7" s="26"/>
      <c r="GIH7" s="26"/>
      <c r="GII7" s="26"/>
      <c r="GIJ7" s="26"/>
      <c r="GIK7" s="26"/>
      <c r="GIL7" s="26"/>
      <c r="GIM7" s="26"/>
      <c r="GIN7" s="26"/>
      <c r="GIO7" s="26"/>
      <c r="GIP7" s="26"/>
      <c r="GIQ7" s="26"/>
      <c r="GIR7" s="26"/>
      <c r="GIS7" s="26"/>
      <c r="GIT7" s="26"/>
      <c r="GIU7" s="26"/>
      <c r="GIV7" s="26"/>
      <c r="GIW7" s="26"/>
      <c r="GIX7" s="26"/>
      <c r="GIY7" s="26"/>
      <c r="GIZ7" s="26"/>
      <c r="GJA7" s="26"/>
      <c r="GJB7" s="26"/>
      <c r="GJC7" s="26"/>
      <c r="GJD7" s="26"/>
      <c r="GJE7" s="26"/>
      <c r="GJF7" s="26"/>
      <c r="GJG7" s="26"/>
      <c r="GJH7" s="26"/>
      <c r="GJI7" s="26"/>
      <c r="GJJ7" s="26"/>
      <c r="GJK7" s="26"/>
      <c r="GJL7" s="26"/>
      <c r="GJM7" s="26"/>
      <c r="GJN7" s="26"/>
      <c r="GJO7" s="26"/>
      <c r="GJP7" s="26"/>
      <c r="GJQ7" s="26"/>
      <c r="GJR7" s="26"/>
      <c r="GJS7" s="26"/>
      <c r="GJT7" s="26"/>
      <c r="GJU7" s="26"/>
      <c r="GJV7" s="26"/>
      <c r="GJW7" s="26"/>
      <c r="GJX7" s="26"/>
      <c r="GJY7" s="26"/>
      <c r="GJZ7" s="26"/>
      <c r="GKA7" s="26"/>
      <c r="GKB7" s="26"/>
      <c r="GKC7" s="26"/>
      <c r="GKD7" s="26"/>
      <c r="GKE7" s="26"/>
      <c r="GKF7" s="26"/>
      <c r="GKG7" s="26"/>
      <c r="GKH7" s="26"/>
      <c r="GKI7" s="26"/>
      <c r="GKJ7" s="26"/>
      <c r="GKK7" s="26"/>
      <c r="GKL7" s="26"/>
      <c r="GKM7" s="26"/>
      <c r="GKN7" s="26"/>
      <c r="GKO7" s="26"/>
      <c r="GKP7" s="26"/>
      <c r="GKQ7" s="26"/>
      <c r="GKR7" s="26"/>
      <c r="GKS7" s="26"/>
      <c r="GKT7" s="26"/>
      <c r="GKU7" s="26"/>
      <c r="GKV7" s="26"/>
      <c r="GKW7" s="26"/>
      <c r="GKX7" s="26"/>
      <c r="GKY7" s="26"/>
      <c r="GKZ7" s="26"/>
      <c r="GLA7" s="26"/>
      <c r="GLB7" s="26"/>
      <c r="GLC7" s="26"/>
      <c r="GLD7" s="26"/>
      <c r="GLE7" s="26"/>
      <c r="GLF7" s="26"/>
      <c r="GLG7" s="26"/>
      <c r="GLH7" s="26"/>
      <c r="GLI7" s="26"/>
      <c r="GLJ7" s="26"/>
      <c r="GLK7" s="26"/>
      <c r="GLL7" s="26"/>
      <c r="GLM7" s="26"/>
      <c r="GLN7" s="26"/>
      <c r="GLO7" s="26"/>
      <c r="GLP7" s="26"/>
      <c r="GLQ7" s="26"/>
      <c r="GLR7" s="26"/>
      <c r="GLS7" s="26"/>
      <c r="GLT7" s="26"/>
      <c r="GLU7" s="26"/>
      <c r="GLV7" s="26"/>
      <c r="GLW7" s="26"/>
      <c r="GLX7" s="26"/>
      <c r="GLY7" s="26"/>
      <c r="GLZ7" s="26"/>
      <c r="GMA7" s="26"/>
      <c r="GMB7" s="26"/>
      <c r="GMC7" s="26"/>
      <c r="GMD7" s="26"/>
      <c r="GME7" s="26"/>
      <c r="GMF7" s="26"/>
      <c r="GMG7" s="26"/>
      <c r="GMH7" s="26"/>
      <c r="GMI7" s="26"/>
      <c r="GMJ7" s="26"/>
      <c r="GMK7" s="26"/>
      <c r="GML7" s="26"/>
      <c r="GMM7" s="26"/>
      <c r="GMN7" s="26"/>
      <c r="GMO7" s="26"/>
      <c r="GMP7" s="26"/>
      <c r="GMQ7" s="26"/>
      <c r="GMR7" s="26"/>
      <c r="GMS7" s="26"/>
      <c r="GMT7" s="26"/>
      <c r="GMU7" s="26"/>
      <c r="GMV7" s="26"/>
      <c r="GMW7" s="26"/>
      <c r="GMX7" s="26"/>
      <c r="GMY7" s="26"/>
      <c r="GMZ7" s="26"/>
      <c r="GNA7" s="26"/>
      <c r="GNB7" s="26"/>
      <c r="GNC7" s="26"/>
      <c r="GND7" s="26"/>
      <c r="GNE7" s="26"/>
      <c r="GNF7" s="26"/>
      <c r="GNG7" s="26"/>
      <c r="GNH7" s="26"/>
      <c r="GNI7" s="26"/>
      <c r="GNJ7" s="26"/>
      <c r="GNK7" s="26"/>
      <c r="GNL7" s="26"/>
      <c r="GNM7" s="26"/>
      <c r="GNN7" s="26"/>
      <c r="GNO7" s="26"/>
      <c r="GNP7" s="26"/>
      <c r="GNQ7" s="26"/>
      <c r="GNR7" s="26"/>
      <c r="GNS7" s="26"/>
      <c r="GNT7" s="26"/>
      <c r="GNU7" s="26"/>
      <c r="GNV7" s="26"/>
      <c r="GNW7" s="26"/>
      <c r="GNX7" s="26"/>
      <c r="GNY7" s="26"/>
      <c r="GNZ7" s="26"/>
      <c r="GOA7" s="26"/>
      <c r="GOB7" s="26"/>
      <c r="GOC7" s="26"/>
      <c r="GOD7" s="26"/>
      <c r="GOE7" s="26"/>
      <c r="GOF7" s="26"/>
      <c r="GOG7" s="26"/>
      <c r="GOH7" s="26"/>
      <c r="GOI7" s="26"/>
      <c r="GOJ7" s="26"/>
      <c r="GOK7" s="26"/>
      <c r="GOL7" s="26"/>
      <c r="GOM7" s="26"/>
      <c r="GON7" s="26"/>
      <c r="GOO7" s="26"/>
      <c r="GOP7" s="26"/>
      <c r="GOQ7" s="26"/>
      <c r="GOR7" s="26"/>
      <c r="GOS7" s="26"/>
      <c r="GOT7" s="26"/>
      <c r="GOU7" s="26"/>
      <c r="GOV7" s="26"/>
      <c r="GOW7" s="26"/>
      <c r="GOX7" s="26"/>
      <c r="GOY7" s="26"/>
      <c r="GOZ7" s="26"/>
      <c r="GPA7" s="26"/>
      <c r="GPB7" s="26"/>
      <c r="GPC7" s="26"/>
      <c r="GPD7" s="26"/>
      <c r="GPE7" s="26"/>
      <c r="GPF7" s="26"/>
      <c r="GPG7" s="26"/>
      <c r="GPH7" s="26"/>
      <c r="GPI7" s="26"/>
      <c r="GPJ7" s="26"/>
      <c r="GPK7" s="26"/>
      <c r="GPL7" s="26"/>
      <c r="GPM7" s="26"/>
      <c r="GPN7" s="26"/>
      <c r="GPO7" s="26"/>
      <c r="GPP7" s="26"/>
      <c r="GPQ7" s="26"/>
      <c r="GPR7" s="26"/>
      <c r="GPS7" s="26"/>
      <c r="GPT7" s="26"/>
      <c r="GPU7" s="26"/>
      <c r="GPV7" s="26"/>
      <c r="GPW7" s="26"/>
      <c r="GPX7" s="26"/>
      <c r="GPY7" s="26"/>
      <c r="GPZ7" s="26"/>
      <c r="GQA7" s="26"/>
      <c r="GQB7" s="26"/>
      <c r="GQC7" s="26"/>
      <c r="GQD7" s="26"/>
      <c r="GQE7" s="26"/>
      <c r="GQF7" s="26"/>
      <c r="GQG7" s="26"/>
      <c r="GQH7" s="26"/>
      <c r="GQI7" s="26"/>
      <c r="GQJ7" s="26"/>
      <c r="GQK7" s="26"/>
      <c r="GQL7" s="26"/>
      <c r="GQM7" s="26"/>
      <c r="GQN7" s="26"/>
      <c r="GQO7" s="26"/>
      <c r="GQP7" s="26"/>
      <c r="GQQ7" s="26"/>
      <c r="GQR7" s="26"/>
      <c r="GQS7" s="26"/>
      <c r="GQT7" s="26"/>
      <c r="GQU7" s="26"/>
      <c r="GQV7" s="26"/>
      <c r="GQW7" s="26"/>
      <c r="GQX7" s="26"/>
      <c r="GQY7" s="26"/>
      <c r="GQZ7" s="26"/>
      <c r="GRA7" s="26"/>
      <c r="GRB7" s="26"/>
      <c r="GRC7" s="26"/>
      <c r="GRD7" s="26"/>
      <c r="GRE7" s="26"/>
      <c r="GRF7" s="26"/>
      <c r="GRG7" s="26"/>
      <c r="GRH7" s="26"/>
      <c r="GRI7" s="26"/>
      <c r="GRJ7" s="26"/>
      <c r="GRK7" s="26"/>
      <c r="GRL7" s="26"/>
      <c r="GRM7" s="26"/>
      <c r="GRN7" s="26"/>
      <c r="GRO7" s="26"/>
      <c r="GRP7" s="26"/>
      <c r="GRQ7" s="26"/>
      <c r="GRR7" s="26"/>
      <c r="GRS7" s="26"/>
      <c r="GRT7" s="26"/>
      <c r="GRU7" s="26"/>
      <c r="GRV7" s="26"/>
      <c r="GRW7" s="26"/>
      <c r="GRX7" s="26"/>
      <c r="GRY7" s="26"/>
      <c r="GRZ7" s="26"/>
      <c r="GSA7" s="26"/>
      <c r="GSB7" s="26"/>
      <c r="GSC7" s="26"/>
      <c r="GSD7" s="26"/>
      <c r="GSE7" s="26"/>
      <c r="GSF7" s="26"/>
      <c r="GSG7" s="26"/>
      <c r="GSH7" s="26"/>
      <c r="GSI7" s="26"/>
      <c r="GSJ7" s="26"/>
      <c r="GSK7" s="26"/>
      <c r="GSL7" s="26"/>
      <c r="GSM7" s="26"/>
      <c r="GSN7" s="26"/>
      <c r="GSO7" s="26"/>
      <c r="GSP7" s="26"/>
      <c r="GSQ7" s="26"/>
      <c r="GSR7" s="26"/>
      <c r="GSS7" s="26"/>
      <c r="GST7" s="26"/>
      <c r="GSU7" s="26"/>
      <c r="GSV7" s="26"/>
      <c r="GSW7" s="26"/>
      <c r="GSX7" s="26"/>
      <c r="GSY7" s="26"/>
      <c r="GSZ7" s="26"/>
      <c r="GTA7" s="26"/>
      <c r="GTB7" s="26"/>
      <c r="GTC7" s="26"/>
      <c r="GTD7" s="26"/>
      <c r="GTE7" s="26"/>
      <c r="GTF7" s="26"/>
      <c r="GTG7" s="26"/>
      <c r="GTH7" s="26"/>
      <c r="GTI7" s="26"/>
      <c r="GTJ7" s="26"/>
      <c r="GTK7" s="26"/>
      <c r="GTL7" s="26"/>
      <c r="GTM7" s="26"/>
      <c r="GTN7" s="26"/>
      <c r="GTO7" s="26"/>
      <c r="GTP7" s="26"/>
      <c r="GTQ7" s="26"/>
      <c r="GTR7" s="26"/>
      <c r="GTS7" s="26"/>
      <c r="GTT7" s="26"/>
      <c r="GTU7" s="26"/>
      <c r="GTV7" s="26"/>
      <c r="GTW7" s="26"/>
      <c r="GTX7" s="26"/>
      <c r="GTY7" s="26"/>
      <c r="GTZ7" s="26"/>
      <c r="GUA7" s="26"/>
      <c r="GUB7" s="26"/>
      <c r="GUC7" s="26"/>
      <c r="GUD7" s="26"/>
      <c r="GUE7" s="26"/>
      <c r="GUF7" s="26"/>
      <c r="GUG7" s="26"/>
      <c r="GUH7" s="26"/>
      <c r="GUI7" s="26"/>
      <c r="GUJ7" s="26"/>
      <c r="GUK7" s="26"/>
      <c r="GUL7" s="26"/>
      <c r="GUM7" s="26"/>
      <c r="GUN7" s="26"/>
      <c r="GUO7" s="26"/>
      <c r="GUP7" s="26"/>
      <c r="GUQ7" s="26"/>
      <c r="GUR7" s="26"/>
      <c r="GUS7" s="26"/>
      <c r="GUT7" s="26"/>
      <c r="GUU7" s="26"/>
      <c r="GUV7" s="26"/>
      <c r="GUW7" s="26"/>
      <c r="GUX7" s="26"/>
      <c r="GUY7" s="26"/>
      <c r="GUZ7" s="26"/>
      <c r="GVA7" s="26"/>
      <c r="GVB7" s="26"/>
      <c r="GVC7" s="26"/>
      <c r="GVD7" s="26"/>
      <c r="GVE7" s="26"/>
      <c r="GVF7" s="26"/>
      <c r="GVG7" s="26"/>
      <c r="GVH7" s="26"/>
      <c r="GVI7" s="26"/>
      <c r="GVJ7" s="26"/>
      <c r="GVK7" s="26"/>
      <c r="GVL7" s="26"/>
      <c r="GVM7" s="26"/>
      <c r="GVN7" s="26"/>
      <c r="GVO7" s="26"/>
      <c r="GVP7" s="26"/>
      <c r="GVQ7" s="26"/>
      <c r="GVR7" s="26"/>
      <c r="GVS7" s="26"/>
      <c r="GVT7" s="26"/>
      <c r="GVU7" s="26"/>
      <c r="GVV7" s="26"/>
      <c r="GVW7" s="26"/>
      <c r="GVX7" s="26"/>
      <c r="GVY7" s="26"/>
      <c r="GVZ7" s="26"/>
      <c r="GWA7" s="26"/>
      <c r="GWB7" s="26"/>
      <c r="GWC7" s="26"/>
      <c r="GWD7" s="26"/>
      <c r="GWE7" s="26"/>
      <c r="GWF7" s="26"/>
      <c r="GWG7" s="26"/>
      <c r="GWH7" s="26"/>
      <c r="GWI7" s="26"/>
      <c r="GWJ7" s="26"/>
      <c r="GWK7" s="26"/>
      <c r="GWL7" s="26"/>
      <c r="GWM7" s="26"/>
      <c r="GWN7" s="26"/>
      <c r="GWO7" s="26"/>
      <c r="GWP7" s="26"/>
      <c r="GWQ7" s="26"/>
      <c r="GWR7" s="26"/>
      <c r="GWS7" s="26"/>
      <c r="GWT7" s="26"/>
      <c r="GWU7" s="26"/>
      <c r="GWV7" s="26"/>
      <c r="GWW7" s="26"/>
      <c r="GWX7" s="26"/>
      <c r="GWY7" s="26"/>
      <c r="GWZ7" s="26"/>
      <c r="GXA7" s="26"/>
      <c r="GXB7" s="26"/>
      <c r="GXC7" s="26"/>
      <c r="GXD7" s="26"/>
      <c r="GXE7" s="26"/>
      <c r="GXF7" s="26"/>
      <c r="GXG7" s="26"/>
      <c r="GXH7" s="26"/>
      <c r="GXI7" s="26"/>
      <c r="GXJ7" s="26"/>
      <c r="GXK7" s="26"/>
      <c r="GXL7" s="26"/>
      <c r="GXM7" s="26"/>
      <c r="GXN7" s="26"/>
      <c r="GXO7" s="26"/>
      <c r="GXP7" s="26"/>
      <c r="GXQ7" s="26"/>
      <c r="GXR7" s="26"/>
      <c r="GXS7" s="26"/>
      <c r="GXT7" s="26"/>
      <c r="GXU7" s="26"/>
      <c r="GXV7" s="26"/>
      <c r="GXW7" s="26"/>
      <c r="GXX7" s="26"/>
      <c r="GXY7" s="26"/>
      <c r="GXZ7" s="26"/>
      <c r="GYA7" s="26"/>
      <c r="GYB7" s="26"/>
      <c r="GYC7" s="26"/>
      <c r="GYD7" s="26"/>
      <c r="GYE7" s="26"/>
      <c r="GYF7" s="26"/>
      <c r="GYG7" s="26"/>
      <c r="GYH7" s="26"/>
      <c r="GYI7" s="26"/>
      <c r="GYJ7" s="26"/>
      <c r="GYK7" s="26"/>
      <c r="GYL7" s="26"/>
      <c r="GYM7" s="26"/>
      <c r="GYN7" s="26"/>
      <c r="GYO7" s="26"/>
      <c r="GYP7" s="26"/>
      <c r="GYQ7" s="26"/>
      <c r="GYR7" s="26"/>
      <c r="GYS7" s="26"/>
      <c r="GYT7" s="26"/>
      <c r="GYU7" s="26"/>
      <c r="GYV7" s="26"/>
      <c r="GYW7" s="26"/>
      <c r="GYX7" s="26"/>
      <c r="GYY7" s="26"/>
      <c r="GYZ7" s="26"/>
      <c r="GZA7" s="26"/>
      <c r="GZB7" s="26"/>
      <c r="GZC7" s="26"/>
      <c r="GZD7" s="26"/>
      <c r="GZE7" s="26"/>
      <c r="GZF7" s="26"/>
      <c r="GZG7" s="26"/>
      <c r="GZH7" s="26"/>
      <c r="GZI7" s="26"/>
      <c r="GZJ7" s="26"/>
      <c r="GZK7" s="26"/>
      <c r="GZL7" s="26"/>
      <c r="GZM7" s="26"/>
      <c r="GZN7" s="26"/>
      <c r="GZO7" s="26"/>
      <c r="GZP7" s="26"/>
      <c r="GZQ7" s="26"/>
      <c r="GZR7" s="26"/>
      <c r="GZS7" s="26"/>
      <c r="GZT7" s="26"/>
      <c r="GZU7" s="26"/>
      <c r="GZV7" s="26"/>
      <c r="GZW7" s="26"/>
      <c r="GZX7" s="26"/>
      <c r="GZY7" s="26"/>
      <c r="GZZ7" s="26"/>
      <c r="HAA7" s="26"/>
      <c r="HAB7" s="26"/>
      <c r="HAC7" s="26"/>
      <c r="HAD7" s="26"/>
      <c r="HAE7" s="26"/>
      <c r="HAF7" s="26"/>
      <c r="HAG7" s="26"/>
      <c r="HAH7" s="26"/>
      <c r="HAI7" s="26"/>
      <c r="HAJ7" s="26"/>
      <c r="HAK7" s="26"/>
      <c r="HAL7" s="26"/>
      <c r="HAM7" s="26"/>
      <c r="HAN7" s="26"/>
      <c r="HAO7" s="26"/>
      <c r="HAP7" s="26"/>
      <c r="HAQ7" s="26"/>
      <c r="HAR7" s="26"/>
      <c r="HAS7" s="26"/>
      <c r="HAT7" s="26"/>
      <c r="HAU7" s="26"/>
      <c r="HAV7" s="26"/>
      <c r="HAW7" s="26"/>
      <c r="HAX7" s="26"/>
      <c r="HAY7" s="26"/>
      <c r="HAZ7" s="26"/>
      <c r="HBA7" s="26"/>
      <c r="HBB7" s="26"/>
      <c r="HBC7" s="26"/>
      <c r="HBD7" s="26"/>
      <c r="HBE7" s="26"/>
      <c r="HBF7" s="26"/>
      <c r="HBG7" s="26"/>
      <c r="HBH7" s="26"/>
      <c r="HBI7" s="26"/>
      <c r="HBJ7" s="26"/>
      <c r="HBK7" s="26"/>
      <c r="HBL7" s="26"/>
      <c r="HBM7" s="26"/>
      <c r="HBN7" s="26"/>
      <c r="HBO7" s="26"/>
      <c r="HBP7" s="26"/>
      <c r="HBQ7" s="26"/>
      <c r="HBR7" s="26"/>
      <c r="HBS7" s="26"/>
      <c r="HBT7" s="26"/>
      <c r="HBU7" s="26"/>
      <c r="HBV7" s="26"/>
      <c r="HBW7" s="26"/>
      <c r="HBX7" s="26"/>
      <c r="HBY7" s="26"/>
      <c r="HBZ7" s="26"/>
      <c r="HCA7" s="26"/>
      <c r="HCB7" s="26"/>
      <c r="HCC7" s="26"/>
      <c r="HCD7" s="26"/>
      <c r="HCE7" s="26"/>
      <c r="HCF7" s="26"/>
      <c r="HCG7" s="26"/>
      <c r="HCH7" s="26"/>
      <c r="HCI7" s="26"/>
      <c r="HCJ7" s="26"/>
      <c r="HCK7" s="26"/>
      <c r="HCL7" s="26"/>
      <c r="HCM7" s="26"/>
      <c r="HCN7" s="26"/>
      <c r="HCO7" s="26"/>
      <c r="HCP7" s="26"/>
      <c r="HCQ7" s="26"/>
      <c r="HCR7" s="26"/>
      <c r="HCS7" s="26"/>
      <c r="HCT7" s="26"/>
      <c r="HCU7" s="26"/>
      <c r="HCV7" s="26"/>
      <c r="HCW7" s="26"/>
      <c r="HCX7" s="26"/>
      <c r="HCY7" s="26"/>
      <c r="HCZ7" s="26"/>
      <c r="HDA7" s="26"/>
      <c r="HDB7" s="26"/>
      <c r="HDC7" s="26"/>
      <c r="HDD7" s="26"/>
      <c r="HDE7" s="26"/>
      <c r="HDF7" s="26"/>
      <c r="HDG7" s="26"/>
      <c r="HDH7" s="26"/>
      <c r="HDI7" s="26"/>
      <c r="HDJ7" s="26"/>
      <c r="HDK7" s="26"/>
      <c r="HDL7" s="26"/>
      <c r="HDM7" s="26"/>
      <c r="HDN7" s="26"/>
      <c r="HDO7" s="26"/>
      <c r="HDP7" s="26"/>
      <c r="HDQ7" s="26"/>
      <c r="HDR7" s="26"/>
      <c r="HDS7" s="26"/>
      <c r="HDT7" s="26"/>
      <c r="HDU7" s="26"/>
      <c r="HDV7" s="26"/>
      <c r="HDW7" s="26"/>
      <c r="HDX7" s="26"/>
      <c r="HDY7" s="26"/>
      <c r="HDZ7" s="26"/>
      <c r="HEA7" s="26"/>
      <c r="HEB7" s="26"/>
      <c r="HEC7" s="26"/>
      <c r="HED7" s="26"/>
      <c r="HEE7" s="26"/>
      <c r="HEF7" s="26"/>
      <c r="HEG7" s="26"/>
      <c r="HEH7" s="26"/>
      <c r="HEI7" s="26"/>
      <c r="HEJ7" s="26"/>
      <c r="HEK7" s="26"/>
      <c r="HEL7" s="26"/>
      <c r="HEM7" s="26"/>
      <c r="HEN7" s="26"/>
      <c r="HEO7" s="26"/>
      <c r="HEP7" s="26"/>
      <c r="HEQ7" s="26"/>
      <c r="HER7" s="26"/>
      <c r="HES7" s="26"/>
      <c r="HET7" s="26"/>
      <c r="HEU7" s="26"/>
      <c r="HEV7" s="26"/>
      <c r="HEW7" s="26"/>
      <c r="HEX7" s="26"/>
      <c r="HEY7" s="26"/>
      <c r="HEZ7" s="26"/>
      <c r="HFA7" s="26"/>
      <c r="HFB7" s="26"/>
      <c r="HFC7" s="26"/>
      <c r="HFD7" s="26"/>
      <c r="HFE7" s="26"/>
      <c r="HFF7" s="26"/>
      <c r="HFG7" s="26"/>
      <c r="HFH7" s="26"/>
      <c r="HFI7" s="26"/>
      <c r="HFJ7" s="26"/>
      <c r="HFK7" s="26"/>
      <c r="HFL7" s="26"/>
      <c r="HFM7" s="26"/>
      <c r="HFN7" s="26"/>
      <c r="HFO7" s="26"/>
      <c r="HFP7" s="26"/>
      <c r="HFQ7" s="26"/>
      <c r="HFR7" s="26"/>
      <c r="HFS7" s="26"/>
      <c r="HFT7" s="26"/>
      <c r="HFU7" s="26"/>
      <c r="HFV7" s="26"/>
      <c r="HFW7" s="26"/>
      <c r="HFX7" s="26"/>
      <c r="HFY7" s="26"/>
      <c r="HFZ7" s="26"/>
      <c r="HGA7" s="26"/>
      <c r="HGB7" s="26"/>
      <c r="HGC7" s="26"/>
      <c r="HGD7" s="26"/>
      <c r="HGE7" s="26"/>
      <c r="HGF7" s="26"/>
      <c r="HGG7" s="26"/>
      <c r="HGH7" s="26"/>
      <c r="HGI7" s="26"/>
      <c r="HGJ7" s="26"/>
      <c r="HGK7" s="26"/>
      <c r="HGL7" s="26"/>
      <c r="HGM7" s="26"/>
      <c r="HGN7" s="26"/>
      <c r="HGO7" s="26"/>
      <c r="HGP7" s="26"/>
      <c r="HGQ7" s="26"/>
      <c r="HGR7" s="26"/>
      <c r="HGS7" s="26"/>
      <c r="HGT7" s="26"/>
      <c r="HGU7" s="26"/>
      <c r="HGV7" s="26"/>
      <c r="HGW7" s="26"/>
      <c r="HGX7" s="26"/>
      <c r="HGY7" s="26"/>
      <c r="HGZ7" s="26"/>
      <c r="HHA7" s="26"/>
      <c r="HHB7" s="26"/>
      <c r="HHC7" s="26"/>
      <c r="HHD7" s="26"/>
      <c r="HHE7" s="26"/>
      <c r="HHF7" s="26"/>
      <c r="HHG7" s="26"/>
      <c r="HHH7" s="26"/>
      <c r="HHI7" s="26"/>
      <c r="HHJ7" s="26"/>
      <c r="HHK7" s="26"/>
      <c r="HHL7" s="26"/>
      <c r="HHM7" s="26"/>
      <c r="HHN7" s="26"/>
      <c r="HHO7" s="26"/>
      <c r="HHP7" s="26"/>
      <c r="HHQ7" s="26"/>
      <c r="HHR7" s="26"/>
      <c r="HHS7" s="26"/>
      <c r="HHT7" s="26"/>
      <c r="HHU7" s="26"/>
      <c r="HHV7" s="26"/>
      <c r="HHW7" s="26"/>
      <c r="HHX7" s="26"/>
      <c r="HHY7" s="26"/>
      <c r="HHZ7" s="26"/>
      <c r="HIA7" s="26"/>
      <c r="HIB7" s="26"/>
      <c r="HIC7" s="26"/>
      <c r="HID7" s="26"/>
      <c r="HIE7" s="26"/>
      <c r="HIF7" s="26"/>
      <c r="HIG7" s="26"/>
      <c r="HIH7" s="26"/>
      <c r="HII7" s="26"/>
      <c r="HIJ7" s="26"/>
      <c r="HIK7" s="26"/>
      <c r="HIL7" s="26"/>
      <c r="HIM7" s="26"/>
      <c r="HIN7" s="26"/>
      <c r="HIO7" s="26"/>
      <c r="HIP7" s="26"/>
      <c r="HIQ7" s="26"/>
      <c r="HIR7" s="26"/>
      <c r="HIS7" s="26"/>
      <c r="HIT7" s="26"/>
      <c r="HIU7" s="26"/>
      <c r="HIV7" s="26"/>
      <c r="HIW7" s="26"/>
      <c r="HIX7" s="26"/>
      <c r="HIY7" s="26"/>
      <c r="HIZ7" s="26"/>
      <c r="HJA7" s="26"/>
      <c r="HJB7" s="26"/>
      <c r="HJC7" s="26"/>
      <c r="HJD7" s="26"/>
      <c r="HJE7" s="26"/>
      <c r="HJF7" s="26"/>
      <c r="HJG7" s="26"/>
      <c r="HJH7" s="26"/>
      <c r="HJI7" s="26"/>
      <c r="HJJ7" s="26"/>
      <c r="HJK7" s="26"/>
      <c r="HJL7" s="26"/>
      <c r="HJM7" s="26"/>
      <c r="HJN7" s="26"/>
      <c r="HJO7" s="26"/>
      <c r="HJP7" s="26"/>
      <c r="HJQ7" s="26"/>
      <c r="HJR7" s="26"/>
      <c r="HJS7" s="26"/>
      <c r="HJT7" s="26"/>
      <c r="HJU7" s="26"/>
      <c r="HJV7" s="26"/>
      <c r="HJW7" s="26"/>
      <c r="HJX7" s="26"/>
      <c r="HJY7" s="26"/>
      <c r="HJZ7" s="26"/>
      <c r="HKA7" s="26"/>
      <c r="HKB7" s="26"/>
      <c r="HKC7" s="26"/>
      <c r="HKD7" s="26"/>
      <c r="HKE7" s="26"/>
      <c r="HKF7" s="26"/>
      <c r="HKG7" s="26"/>
      <c r="HKH7" s="26"/>
      <c r="HKI7" s="26"/>
      <c r="HKJ7" s="26"/>
      <c r="HKK7" s="26"/>
      <c r="HKL7" s="26"/>
      <c r="HKM7" s="26"/>
      <c r="HKN7" s="26"/>
      <c r="HKO7" s="26"/>
      <c r="HKP7" s="26"/>
      <c r="HKQ7" s="26"/>
      <c r="HKR7" s="26"/>
      <c r="HKS7" s="26"/>
      <c r="HKT7" s="26"/>
      <c r="HKU7" s="26"/>
      <c r="HKV7" s="26"/>
      <c r="HKW7" s="26"/>
      <c r="HKX7" s="26"/>
      <c r="HKY7" s="26"/>
      <c r="HKZ7" s="26"/>
      <c r="HLA7" s="26"/>
      <c r="HLB7" s="26"/>
      <c r="HLC7" s="26"/>
      <c r="HLD7" s="26"/>
      <c r="HLE7" s="26"/>
      <c r="HLF7" s="26"/>
      <c r="HLG7" s="26"/>
      <c r="HLH7" s="26"/>
      <c r="HLI7" s="26"/>
      <c r="HLJ7" s="26"/>
      <c r="HLK7" s="26"/>
      <c r="HLL7" s="26"/>
      <c r="HLM7" s="26"/>
      <c r="HLN7" s="26"/>
      <c r="HLO7" s="26"/>
      <c r="HLP7" s="26"/>
      <c r="HLQ7" s="26"/>
      <c r="HLR7" s="26"/>
      <c r="HLS7" s="26"/>
      <c r="HLT7" s="26"/>
      <c r="HLU7" s="26"/>
      <c r="HLV7" s="26"/>
      <c r="HLW7" s="26"/>
      <c r="HLX7" s="26"/>
      <c r="HLY7" s="26"/>
      <c r="HLZ7" s="26"/>
      <c r="HMA7" s="26"/>
      <c r="HMB7" s="26"/>
      <c r="HMC7" s="26"/>
      <c r="HMD7" s="26"/>
      <c r="HME7" s="26"/>
      <c r="HMF7" s="26"/>
      <c r="HMG7" s="26"/>
      <c r="HMH7" s="26"/>
      <c r="HMI7" s="26"/>
      <c r="HMJ7" s="26"/>
      <c r="HMK7" s="26"/>
      <c r="HML7" s="26"/>
      <c r="HMM7" s="26"/>
      <c r="HMN7" s="26"/>
      <c r="HMO7" s="26"/>
      <c r="HMP7" s="26"/>
      <c r="HMQ7" s="26"/>
      <c r="HMR7" s="26"/>
      <c r="HMS7" s="26"/>
      <c r="HMT7" s="26"/>
      <c r="HMU7" s="26"/>
      <c r="HMV7" s="26"/>
      <c r="HMW7" s="26"/>
      <c r="HMX7" s="26"/>
      <c r="HMY7" s="26"/>
      <c r="HMZ7" s="26"/>
      <c r="HNA7" s="26"/>
      <c r="HNB7" s="26"/>
      <c r="HNC7" s="26"/>
      <c r="HND7" s="26"/>
      <c r="HNE7" s="26"/>
      <c r="HNF7" s="26"/>
      <c r="HNG7" s="26"/>
      <c r="HNH7" s="26"/>
      <c r="HNI7" s="26"/>
      <c r="HNJ7" s="26"/>
      <c r="HNK7" s="26"/>
      <c r="HNL7" s="26"/>
      <c r="HNM7" s="26"/>
      <c r="HNN7" s="26"/>
      <c r="HNO7" s="26"/>
      <c r="HNP7" s="26"/>
      <c r="HNQ7" s="26"/>
      <c r="HNR7" s="26"/>
      <c r="HNS7" s="26"/>
      <c r="HNT7" s="26"/>
      <c r="HNU7" s="26"/>
      <c r="HNV7" s="26"/>
      <c r="HNW7" s="26"/>
      <c r="HNX7" s="26"/>
      <c r="HNY7" s="26"/>
      <c r="HNZ7" s="26"/>
      <c r="HOA7" s="26"/>
      <c r="HOB7" s="26"/>
      <c r="HOC7" s="26"/>
      <c r="HOD7" s="26"/>
      <c r="HOE7" s="26"/>
      <c r="HOF7" s="26"/>
      <c r="HOG7" s="26"/>
      <c r="HOH7" s="26"/>
      <c r="HOI7" s="26"/>
      <c r="HOJ7" s="26"/>
      <c r="HOK7" s="26"/>
      <c r="HOL7" s="26"/>
      <c r="HOM7" s="26"/>
      <c r="HON7" s="26"/>
      <c r="HOO7" s="26"/>
      <c r="HOP7" s="26"/>
      <c r="HOQ7" s="26"/>
      <c r="HOR7" s="26"/>
      <c r="HOS7" s="26"/>
      <c r="HOT7" s="26"/>
      <c r="HOU7" s="26"/>
      <c r="HOV7" s="26"/>
      <c r="HOW7" s="26"/>
      <c r="HOX7" s="26"/>
      <c r="HOY7" s="26"/>
      <c r="HOZ7" s="26"/>
      <c r="HPA7" s="26"/>
      <c r="HPB7" s="26"/>
      <c r="HPC7" s="26"/>
      <c r="HPD7" s="26"/>
      <c r="HPE7" s="26"/>
      <c r="HPF7" s="26"/>
      <c r="HPG7" s="26"/>
      <c r="HPH7" s="26"/>
      <c r="HPI7" s="26"/>
      <c r="HPJ7" s="26"/>
      <c r="HPK7" s="26"/>
      <c r="HPL7" s="26"/>
      <c r="HPM7" s="26"/>
      <c r="HPN7" s="26"/>
      <c r="HPO7" s="26"/>
      <c r="HPP7" s="26"/>
      <c r="HPQ7" s="26"/>
      <c r="HPR7" s="26"/>
      <c r="HPS7" s="26"/>
      <c r="HPT7" s="26"/>
      <c r="HPU7" s="26"/>
      <c r="HPV7" s="26"/>
      <c r="HPW7" s="26"/>
      <c r="HPX7" s="26"/>
      <c r="HPY7" s="26"/>
      <c r="HPZ7" s="26"/>
      <c r="HQA7" s="26"/>
      <c r="HQB7" s="26"/>
      <c r="HQC7" s="26"/>
      <c r="HQD7" s="26"/>
      <c r="HQE7" s="26"/>
      <c r="HQF7" s="26"/>
      <c r="HQG7" s="26"/>
      <c r="HQH7" s="26"/>
      <c r="HQI7" s="26"/>
      <c r="HQJ7" s="26"/>
      <c r="HQK7" s="26"/>
      <c r="HQL7" s="26"/>
      <c r="HQM7" s="26"/>
      <c r="HQN7" s="26"/>
      <c r="HQO7" s="26"/>
      <c r="HQP7" s="26"/>
      <c r="HQQ7" s="26"/>
      <c r="HQR7" s="26"/>
      <c r="HQS7" s="26"/>
      <c r="HQT7" s="26"/>
      <c r="HQU7" s="26"/>
      <c r="HQV7" s="26"/>
      <c r="HQW7" s="26"/>
      <c r="HQX7" s="26"/>
      <c r="HQY7" s="26"/>
      <c r="HQZ7" s="26"/>
      <c r="HRA7" s="26"/>
      <c r="HRB7" s="26"/>
      <c r="HRC7" s="26"/>
      <c r="HRD7" s="26"/>
      <c r="HRE7" s="26"/>
      <c r="HRF7" s="26"/>
      <c r="HRG7" s="26"/>
      <c r="HRH7" s="26"/>
      <c r="HRI7" s="26"/>
      <c r="HRJ7" s="26"/>
      <c r="HRK7" s="26"/>
      <c r="HRL7" s="26"/>
      <c r="HRM7" s="26"/>
      <c r="HRN7" s="26"/>
      <c r="HRO7" s="26"/>
      <c r="HRP7" s="26"/>
      <c r="HRQ7" s="26"/>
      <c r="HRR7" s="26"/>
      <c r="HRS7" s="26"/>
      <c r="HRT7" s="26"/>
      <c r="HRU7" s="26"/>
      <c r="HRV7" s="26"/>
      <c r="HRW7" s="26"/>
      <c r="HRX7" s="26"/>
      <c r="HRY7" s="26"/>
      <c r="HRZ7" s="26"/>
      <c r="HSA7" s="26"/>
      <c r="HSB7" s="26"/>
      <c r="HSC7" s="26"/>
      <c r="HSD7" s="26"/>
      <c r="HSE7" s="26"/>
      <c r="HSF7" s="26"/>
      <c r="HSG7" s="26"/>
      <c r="HSH7" s="26"/>
      <c r="HSI7" s="26"/>
      <c r="HSJ7" s="26"/>
      <c r="HSK7" s="26"/>
      <c r="HSL7" s="26"/>
      <c r="HSM7" s="26"/>
      <c r="HSN7" s="26"/>
      <c r="HSO7" s="26"/>
      <c r="HSP7" s="26"/>
      <c r="HSQ7" s="26"/>
      <c r="HSR7" s="26"/>
      <c r="HSS7" s="26"/>
      <c r="HST7" s="26"/>
      <c r="HSU7" s="26"/>
      <c r="HSV7" s="26"/>
      <c r="HSW7" s="26"/>
      <c r="HSX7" s="26"/>
      <c r="HSY7" s="26"/>
      <c r="HSZ7" s="26"/>
      <c r="HTA7" s="26"/>
      <c r="HTB7" s="26"/>
      <c r="HTC7" s="26"/>
      <c r="HTD7" s="26"/>
      <c r="HTE7" s="26"/>
      <c r="HTF7" s="26"/>
      <c r="HTG7" s="26"/>
      <c r="HTH7" s="26"/>
      <c r="HTI7" s="26"/>
      <c r="HTJ7" s="26"/>
      <c r="HTK7" s="26"/>
      <c r="HTL7" s="26"/>
      <c r="HTM7" s="26"/>
      <c r="HTN7" s="26"/>
      <c r="HTO7" s="26"/>
      <c r="HTP7" s="26"/>
      <c r="HTQ7" s="26"/>
      <c r="HTR7" s="26"/>
      <c r="HTS7" s="26"/>
      <c r="HTT7" s="26"/>
      <c r="HTU7" s="26"/>
      <c r="HTV7" s="26"/>
      <c r="HTW7" s="26"/>
      <c r="HTX7" s="26"/>
      <c r="HTY7" s="26"/>
      <c r="HTZ7" s="26"/>
      <c r="HUA7" s="26"/>
      <c r="HUB7" s="26"/>
      <c r="HUC7" s="26"/>
      <c r="HUD7" s="26"/>
      <c r="HUE7" s="26"/>
      <c r="HUF7" s="26"/>
      <c r="HUG7" s="26"/>
      <c r="HUH7" s="26"/>
      <c r="HUI7" s="26"/>
      <c r="HUJ7" s="26"/>
      <c r="HUK7" s="26"/>
      <c r="HUL7" s="26"/>
      <c r="HUM7" s="26"/>
      <c r="HUN7" s="26"/>
      <c r="HUO7" s="26"/>
      <c r="HUP7" s="26"/>
      <c r="HUQ7" s="26"/>
      <c r="HUR7" s="26"/>
      <c r="HUS7" s="26"/>
      <c r="HUT7" s="26"/>
      <c r="HUU7" s="26"/>
      <c r="HUV7" s="26"/>
      <c r="HUW7" s="26"/>
      <c r="HUX7" s="26"/>
      <c r="HUY7" s="26"/>
      <c r="HUZ7" s="26"/>
      <c r="HVA7" s="26"/>
      <c r="HVB7" s="26"/>
      <c r="HVC7" s="26"/>
      <c r="HVD7" s="26"/>
      <c r="HVE7" s="26"/>
      <c r="HVF7" s="26"/>
      <c r="HVG7" s="26"/>
      <c r="HVH7" s="26"/>
      <c r="HVI7" s="26"/>
      <c r="HVJ7" s="26"/>
      <c r="HVK7" s="26"/>
      <c r="HVL7" s="26"/>
      <c r="HVM7" s="26"/>
      <c r="HVN7" s="26"/>
      <c r="HVO7" s="26"/>
      <c r="HVP7" s="26"/>
      <c r="HVQ7" s="26"/>
      <c r="HVR7" s="26"/>
      <c r="HVS7" s="26"/>
      <c r="HVT7" s="26"/>
      <c r="HVU7" s="26"/>
      <c r="HVV7" s="26"/>
      <c r="HVW7" s="26"/>
      <c r="HVX7" s="26"/>
      <c r="HVY7" s="26"/>
      <c r="HVZ7" s="26"/>
      <c r="HWA7" s="26"/>
      <c r="HWB7" s="26"/>
      <c r="HWC7" s="26"/>
      <c r="HWD7" s="26"/>
      <c r="HWE7" s="26"/>
      <c r="HWF7" s="26"/>
      <c r="HWG7" s="26"/>
      <c r="HWH7" s="26"/>
      <c r="HWI7" s="26"/>
      <c r="HWJ7" s="26"/>
      <c r="HWK7" s="26"/>
      <c r="HWL7" s="26"/>
      <c r="HWM7" s="26"/>
      <c r="HWN7" s="26"/>
      <c r="HWO7" s="26"/>
      <c r="HWP7" s="26"/>
      <c r="HWQ7" s="26"/>
      <c r="HWR7" s="26"/>
      <c r="HWS7" s="26"/>
      <c r="HWT7" s="26"/>
      <c r="HWU7" s="26"/>
      <c r="HWV7" s="26"/>
      <c r="HWW7" s="26"/>
      <c r="HWX7" s="26"/>
      <c r="HWY7" s="26"/>
      <c r="HWZ7" s="26"/>
      <c r="HXA7" s="26"/>
      <c r="HXB7" s="26"/>
      <c r="HXC7" s="26"/>
      <c r="HXD7" s="26"/>
      <c r="HXE7" s="26"/>
      <c r="HXF7" s="26"/>
      <c r="HXG7" s="26"/>
      <c r="HXH7" s="26"/>
      <c r="HXI7" s="26"/>
      <c r="HXJ7" s="26"/>
      <c r="HXK7" s="26"/>
      <c r="HXL7" s="26"/>
      <c r="HXM7" s="26"/>
      <c r="HXN7" s="26"/>
      <c r="HXO7" s="26"/>
      <c r="HXP7" s="26"/>
      <c r="HXQ7" s="26"/>
      <c r="HXR7" s="26"/>
      <c r="HXS7" s="26"/>
      <c r="HXT7" s="26"/>
      <c r="HXU7" s="26"/>
      <c r="HXV7" s="26"/>
      <c r="HXW7" s="26"/>
      <c r="HXX7" s="26"/>
      <c r="HXY7" s="26"/>
      <c r="HXZ7" s="26"/>
      <c r="HYA7" s="26"/>
      <c r="HYB7" s="26"/>
      <c r="HYC7" s="26"/>
      <c r="HYD7" s="26"/>
      <c r="HYE7" s="26"/>
      <c r="HYF7" s="26"/>
      <c r="HYG7" s="26"/>
      <c r="HYH7" s="26"/>
      <c r="HYI7" s="26"/>
      <c r="HYJ7" s="26"/>
      <c r="HYK7" s="26"/>
      <c r="HYL7" s="26"/>
      <c r="HYM7" s="26"/>
      <c r="HYN7" s="26"/>
      <c r="HYO7" s="26"/>
      <c r="HYP7" s="26"/>
      <c r="HYQ7" s="26"/>
      <c r="HYR7" s="26"/>
      <c r="HYS7" s="26"/>
      <c r="HYT7" s="26"/>
      <c r="HYU7" s="26"/>
      <c r="HYV7" s="26"/>
      <c r="HYW7" s="26"/>
      <c r="HYX7" s="26"/>
      <c r="HYY7" s="26"/>
      <c r="HYZ7" s="26"/>
      <c r="HZA7" s="26"/>
      <c r="HZB7" s="26"/>
      <c r="HZC7" s="26"/>
      <c r="HZD7" s="26"/>
      <c r="HZE7" s="26"/>
      <c r="HZF7" s="26"/>
      <c r="HZG7" s="26"/>
      <c r="HZH7" s="26"/>
      <c r="HZI7" s="26"/>
      <c r="HZJ7" s="26"/>
      <c r="HZK7" s="26"/>
      <c r="HZL7" s="26"/>
      <c r="HZM7" s="26"/>
      <c r="HZN7" s="26"/>
      <c r="HZO7" s="26"/>
      <c r="HZP7" s="26"/>
      <c r="HZQ7" s="26"/>
      <c r="HZR7" s="26"/>
      <c r="HZS7" s="26"/>
      <c r="HZT7" s="26"/>
      <c r="HZU7" s="26"/>
      <c r="HZV7" s="26"/>
      <c r="HZW7" s="26"/>
      <c r="HZX7" s="26"/>
      <c r="HZY7" s="26"/>
      <c r="HZZ7" s="26"/>
      <c r="IAA7" s="26"/>
      <c r="IAB7" s="26"/>
      <c r="IAC7" s="26"/>
      <c r="IAD7" s="26"/>
      <c r="IAE7" s="26"/>
      <c r="IAF7" s="26"/>
      <c r="IAG7" s="26"/>
      <c r="IAH7" s="26"/>
      <c r="IAI7" s="26"/>
      <c r="IAJ7" s="26"/>
      <c r="IAK7" s="26"/>
      <c r="IAL7" s="26"/>
      <c r="IAM7" s="26"/>
      <c r="IAN7" s="26"/>
      <c r="IAO7" s="26"/>
      <c r="IAP7" s="26"/>
      <c r="IAQ7" s="26"/>
      <c r="IAR7" s="26"/>
      <c r="IAS7" s="26"/>
      <c r="IAT7" s="26"/>
      <c r="IAU7" s="26"/>
      <c r="IAV7" s="26"/>
      <c r="IAW7" s="26"/>
      <c r="IAX7" s="26"/>
      <c r="IAY7" s="26"/>
      <c r="IAZ7" s="26"/>
      <c r="IBA7" s="26"/>
      <c r="IBB7" s="26"/>
      <c r="IBC7" s="26"/>
      <c r="IBD7" s="26"/>
      <c r="IBE7" s="26"/>
      <c r="IBF7" s="26"/>
      <c r="IBG7" s="26"/>
      <c r="IBH7" s="26"/>
      <c r="IBI7" s="26"/>
      <c r="IBJ7" s="26"/>
      <c r="IBK7" s="26"/>
      <c r="IBL7" s="26"/>
      <c r="IBM7" s="26"/>
      <c r="IBN7" s="26"/>
      <c r="IBO7" s="26"/>
      <c r="IBP7" s="26"/>
      <c r="IBQ7" s="26"/>
      <c r="IBR7" s="26"/>
      <c r="IBS7" s="26"/>
      <c r="IBT7" s="26"/>
      <c r="IBU7" s="26"/>
      <c r="IBV7" s="26"/>
      <c r="IBW7" s="26"/>
      <c r="IBX7" s="26"/>
      <c r="IBY7" s="26"/>
      <c r="IBZ7" s="26"/>
      <c r="ICA7" s="26"/>
      <c r="ICB7" s="26"/>
      <c r="ICC7" s="26"/>
      <c r="ICD7" s="26"/>
      <c r="ICE7" s="26"/>
      <c r="ICF7" s="26"/>
      <c r="ICG7" s="26"/>
      <c r="ICH7" s="26"/>
      <c r="ICI7" s="26"/>
      <c r="ICJ7" s="26"/>
      <c r="ICK7" s="26"/>
      <c r="ICL7" s="26"/>
      <c r="ICM7" s="26"/>
      <c r="ICN7" s="26"/>
      <c r="ICO7" s="26"/>
      <c r="ICP7" s="26"/>
      <c r="ICQ7" s="26"/>
      <c r="ICR7" s="26"/>
      <c r="ICS7" s="26"/>
      <c r="ICT7" s="26"/>
      <c r="ICU7" s="26"/>
      <c r="ICV7" s="26"/>
      <c r="ICW7" s="26"/>
      <c r="ICX7" s="26"/>
      <c r="ICY7" s="26"/>
      <c r="ICZ7" s="26"/>
      <c r="IDA7" s="26"/>
      <c r="IDB7" s="26"/>
      <c r="IDC7" s="26"/>
      <c r="IDD7" s="26"/>
      <c r="IDE7" s="26"/>
      <c r="IDF7" s="26"/>
      <c r="IDG7" s="26"/>
      <c r="IDH7" s="26"/>
      <c r="IDI7" s="26"/>
      <c r="IDJ7" s="26"/>
      <c r="IDK7" s="26"/>
      <c r="IDL7" s="26"/>
      <c r="IDM7" s="26"/>
      <c r="IDN7" s="26"/>
      <c r="IDO7" s="26"/>
      <c r="IDP7" s="26"/>
      <c r="IDQ7" s="26"/>
      <c r="IDR7" s="26"/>
      <c r="IDS7" s="26"/>
      <c r="IDT7" s="26"/>
      <c r="IDU7" s="26"/>
      <c r="IDV7" s="26"/>
      <c r="IDW7" s="26"/>
      <c r="IDX7" s="26"/>
      <c r="IDY7" s="26"/>
      <c r="IDZ7" s="26"/>
      <c r="IEA7" s="26"/>
      <c r="IEB7" s="26"/>
      <c r="IEC7" s="26"/>
      <c r="IED7" s="26"/>
      <c r="IEE7" s="26"/>
      <c r="IEF7" s="26"/>
      <c r="IEG7" s="26"/>
      <c r="IEH7" s="26"/>
      <c r="IEI7" s="26"/>
      <c r="IEJ7" s="26"/>
      <c r="IEK7" s="26"/>
      <c r="IEL7" s="26"/>
      <c r="IEM7" s="26"/>
      <c r="IEN7" s="26"/>
      <c r="IEO7" s="26"/>
      <c r="IEP7" s="26"/>
      <c r="IEQ7" s="26"/>
      <c r="IER7" s="26"/>
      <c r="IES7" s="26"/>
      <c r="IET7" s="26"/>
      <c r="IEU7" s="26"/>
      <c r="IEV7" s="26"/>
      <c r="IEW7" s="26"/>
      <c r="IEX7" s="26"/>
      <c r="IEY7" s="26"/>
      <c r="IEZ7" s="26"/>
      <c r="IFA7" s="26"/>
      <c r="IFB7" s="26"/>
      <c r="IFC7" s="26"/>
      <c r="IFD7" s="26"/>
      <c r="IFE7" s="26"/>
      <c r="IFF7" s="26"/>
      <c r="IFG7" s="26"/>
      <c r="IFH7" s="26"/>
      <c r="IFI7" s="26"/>
      <c r="IFJ7" s="26"/>
      <c r="IFK7" s="26"/>
      <c r="IFL7" s="26"/>
      <c r="IFM7" s="26"/>
      <c r="IFN7" s="26"/>
      <c r="IFO7" s="26"/>
      <c r="IFP7" s="26"/>
      <c r="IFQ7" s="26"/>
      <c r="IFR7" s="26"/>
      <c r="IFS7" s="26"/>
      <c r="IFT7" s="26"/>
      <c r="IFU7" s="26"/>
      <c r="IFV7" s="26"/>
      <c r="IFW7" s="26"/>
      <c r="IFX7" s="26"/>
      <c r="IFY7" s="26"/>
      <c r="IFZ7" s="26"/>
      <c r="IGA7" s="26"/>
      <c r="IGB7" s="26"/>
      <c r="IGC7" s="26"/>
      <c r="IGD7" s="26"/>
      <c r="IGE7" s="26"/>
      <c r="IGF7" s="26"/>
      <c r="IGG7" s="26"/>
      <c r="IGH7" s="26"/>
      <c r="IGI7" s="26"/>
      <c r="IGJ7" s="26"/>
      <c r="IGK7" s="26"/>
      <c r="IGL7" s="26"/>
      <c r="IGM7" s="26"/>
      <c r="IGN7" s="26"/>
      <c r="IGO7" s="26"/>
      <c r="IGP7" s="26"/>
      <c r="IGQ7" s="26"/>
      <c r="IGR7" s="26"/>
      <c r="IGS7" s="26"/>
      <c r="IGT7" s="26"/>
      <c r="IGU7" s="26"/>
      <c r="IGV7" s="26"/>
      <c r="IGW7" s="26"/>
      <c r="IGX7" s="26"/>
      <c r="IGY7" s="26"/>
      <c r="IGZ7" s="26"/>
      <c r="IHA7" s="26"/>
      <c r="IHB7" s="26"/>
      <c r="IHC7" s="26"/>
      <c r="IHD7" s="26"/>
      <c r="IHE7" s="26"/>
      <c r="IHF7" s="26"/>
      <c r="IHG7" s="26"/>
      <c r="IHH7" s="26"/>
      <c r="IHI7" s="26"/>
      <c r="IHJ7" s="26"/>
      <c r="IHK7" s="26"/>
      <c r="IHL7" s="26"/>
      <c r="IHM7" s="26"/>
      <c r="IHN7" s="26"/>
      <c r="IHO7" s="26"/>
      <c r="IHP7" s="26"/>
      <c r="IHQ7" s="26"/>
      <c r="IHR7" s="26"/>
      <c r="IHS7" s="26"/>
      <c r="IHT7" s="26"/>
      <c r="IHU7" s="26"/>
      <c r="IHV7" s="26"/>
      <c r="IHW7" s="26"/>
      <c r="IHX7" s="26"/>
      <c r="IHY7" s="26"/>
      <c r="IHZ7" s="26"/>
      <c r="IIA7" s="26"/>
      <c r="IIB7" s="26"/>
      <c r="IIC7" s="26"/>
      <c r="IID7" s="26"/>
      <c r="IIE7" s="26"/>
      <c r="IIF7" s="26"/>
      <c r="IIG7" s="26"/>
      <c r="IIH7" s="26"/>
      <c r="III7" s="26"/>
      <c r="IIJ7" s="26"/>
      <c r="IIK7" s="26"/>
      <c r="IIL7" s="26"/>
      <c r="IIM7" s="26"/>
      <c r="IIN7" s="26"/>
      <c r="IIO7" s="26"/>
      <c r="IIP7" s="26"/>
      <c r="IIQ7" s="26"/>
      <c r="IIR7" s="26"/>
      <c r="IIS7" s="26"/>
      <c r="IIT7" s="26"/>
      <c r="IIU7" s="26"/>
      <c r="IIV7" s="26"/>
      <c r="IIW7" s="26"/>
      <c r="IIX7" s="26"/>
      <c r="IIY7" s="26"/>
      <c r="IIZ7" s="26"/>
      <c r="IJA7" s="26"/>
      <c r="IJB7" s="26"/>
      <c r="IJC7" s="26"/>
      <c r="IJD7" s="26"/>
      <c r="IJE7" s="26"/>
      <c r="IJF7" s="26"/>
      <c r="IJG7" s="26"/>
      <c r="IJH7" s="26"/>
      <c r="IJI7" s="26"/>
      <c r="IJJ7" s="26"/>
      <c r="IJK7" s="26"/>
      <c r="IJL7" s="26"/>
      <c r="IJM7" s="26"/>
      <c r="IJN7" s="26"/>
      <c r="IJO7" s="26"/>
      <c r="IJP7" s="26"/>
      <c r="IJQ7" s="26"/>
      <c r="IJR7" s="26"/>
      <c r="IJS7" s="26"/>
      <c r="IJT7" s="26"/>
      <c r="IJU7" s="26"/>
      <c r="IJV7" s="26"/>
      <c r="IJW7" s="26"/>
      <c r="IJX7" s="26"/>
      <c r="IJY7" s="26"/>
      <c r="IJZ7" s="26"/>
      <c r="IKA7" s="26"/>
      <c r="IKB7" s="26"/>
      <c r="IKC7" s="26"/>
      <c r="IKD7" s="26"/>
      <c r="IKE7" s="26"/>
      <c r="IKF7" s="26"/>
      <c r="IKG7" s="26"/>
      <c r="IKH7" s="26"/>
      <c r="IKI7" s="26"/>
      <c r="IKJ7" s="26"/>
      <c r="IKK7" s="26"/>
      <c r="IKL7" s="26"/>
      <c r="IKM7" s="26"/>
      <c r="IKN7" s="26"/>
      <c r="IKO7" s="26"/>
      <c r="IKP7" s="26"/>
      <c r="IKQ7" s="26"/>
      <c r="IKR7" s="26"/>
      <c r="IKS7" s="26"/>
      <c r="IKT7" s="26"/>
      <c r="IKU7" s="26"/>
      <c r="IKV7" s="26"/>
      <c r="IKW7" s="26"/>
      <c r="IKX7" s="26"/>
      <c r="IKY7" s="26"/>
      <c r="IKZ7" s="26"/>
      <c r="ILA7" s="26"/>
      <c r="ILB7" s="26"/>
      <c r="ILC7" s="26"/>
      <c r="ILD7" s="26"/>
      <c r="ILE7" s="26"/>
      <c r="ILF7" s="26"/>
      <c r="ILG7" s="26"/>
      <c r="ILH7" s="26"/>
      <c r="ILI7" s="26"/>
      <c r="ILJ7" s="26"/>
      <c r="ILK7" s="26"/>
      <c r="ILL7" s="26"/>
      <c r="ILM7" s="26"/>
      <c r="ILN7" s="26"/>
      <c r="ILO7" s="26"/>
      <c r="ILP7" s="26"/>
      <c r="ILQ7" s="26"/>
      <c r="ILR7" s="26"/>
      <c r="ILS7" s="26"/>
      <c r="ILT7" s="26"/>
      <c r="ILU7" s="26"/>
      <c r="ILV7" s="26"/>
      <c r="ILW7" s="26"/>
      <c r="ILX7" s="26"/>
      <c r="ILY7" s="26"/>
      <c r="ILZ7" s="26"/>
      <c r="IMA7" s="26"/>
      <c r="IMB7" s="26"/>
      <c r="IMC7" s="26"/>
      <c r="IMD7" s="26"/>
      <c r="IME7" s="26"/>
      <c r="IMF7" s="26"/>
      <c r="IMG7" s="26"/>
      <c r="IMH7" s="26"/>
      <c r="IMI7" s="26"/>
      <c r="IMJ7" s="26"/>
      <c r="IMK7" s="26"/>
      <c r="IML7" s="26"/>
      <c r="IMM7" s="26"/>
      <c r="IMN7" s="26"/>
      <c r="IMO7" s="26"/>
      <c r="IMP7" s="26"/>
      <c r="IMQ7" s="26"/>
      <c r="IMR7" s="26"/>
      <c r="IMS7" s="26"/>
      <c r="IMT7" s="26"/>
      <c r="IMU7" s="26"/>
      <c r="IMV7" s="26"/>
      <c r="IMW7" s="26"/>
      <c r="IMX7" s="26"/>
      <c r="IMY7" s="26"/>
      <c r="IMZ7" s="26"/>
      <c r="INA7" s="26"/>
      <c r="INB7" s="26"/>
      <c r="INC7" s="26"/>
      <c r="IND7" s="26"/>
      <c r="INE7" s="26"/>
      <c r="INF7" s="26"/>
      <c r="ING7" s="26"/>
      <c r="INH7" s="26"/>
      <c r="INI7" s="26"/>
      <c r="INJ7" s="26"/>
      <c r="INK7" s="26"/>
      <c r="INL7" s="26"/>
      <c r="INM7" s="26"/>
      <c r="INN7" s="26"/>
      <c r="INO7" s="26"/>
      <c r="INP7" s="26"/>
      <c r="INQ7" s="26"/>
      <c r="INR7" s="26"/>
      <c r="INS7" s="26"/>
      <c r="INT7" s="26"/>
      <c r="INU7" s="26"/>
      <c r="INV7" s="26"/>
      <c r="INW7" s="26"/>
      <c r="INX7" s="26"/>
      <c r="INY7" s="26"/>
      <c r="INZ7" s="26"/>
      <c r="IOA7" s="26"/>
      <c r="IOB7" s="26"/>
      <c r="IOC7" s="26"/>
      <c r="IOD7" s="26"/>
      <c r="IOE7" s="26"/>
      <c r="IOF7" s="26"/>
      <c r="IOG7" s="26"/>
      <c r="IOH7" s="26"/>
      <c r="IOI7" s="26"/>
      <c r="IOJ7" s="26"/>
      <c r="IOK7" s="26"/>
      <c r="IOL7" s="26"/>
      <c r="IOM7" s="26"/>
      <c r="ION7" s="26"/>
      <c r="IOO7" s="26"/>
      <c r="IOP7" s="26"/>
      <c r="IOQ7" s="26"/>
      <c r="IOR7" s="26"/>
      <c r="IOS7" s="26"/>
      <c r="IOT7" s="26"/>
      <c r="IOU7" s="26"/>
      <c r="IOV7" s="26"/>
      <c r="IOW7" s="26"/>
      <c r="IOX7" s="26"/>
      <c r="IOY7" s="26"/>
      <c r="IOZ7" s="26"/>
      <c r="IPA7" s="26"/>
      <c r="IPB7" s="26"/>
      <c r="IPC7" s="26"/>
      <c r="IPD7" s="26"/>
      <c r="IPE7" s="26"/>
      <c r="IPF7" s="26"/>
      <c r="IPG7" s="26"/>
      <c r="IPH7" s="26"/>
      <c r="IPI7" s="26"/>
      <c r="IPJ7" s="26"/>
      <c r="IPK7" s="26"/>
      <c r="IPL7" s="26"/>
      <c r="IPM7" s="26"/>
      <c r="IPN7" s="26"/>
      <c r="IPO7" s="26"/>
      <c r="IPP7" s="26"/>
      <c r="IPQ7" s="26"/>
      <c r="IPR7" s="26"/>
      <c r="IPS7" s="26"/>
      <c r="IPT7" s="26"/>
      <c r="IPU7" s="26"/>
      <c r="IPV7" s="26"/>
      <c r="IPW7" s="26"/>
      <c r="IPX7" s="26"/>
      <c r="IPY7" s="26"/>
      <c r="IPZ7" s="26"/>
      <c r="IQA7" s="26"/>
      <c r="IQB7" s="26"/>
      <c r="IQC7" s="26"/>
      <c r="IQD7" s="26"/>
      <c r="IQE7" s="26"/>
      <c r="IQF7" s="26"/>
      <c r="IQG7" s="26"/>
      <c r="IQH7" s="26"/>
      <c r="IQI7" s="26"/>
      <c r="IQJ7" s="26"/>
      <c r="IQK7" s="26"/>
      <c r="IQL7" s="26"/>
      <c r="IQM7" s="26"/>
      <c r="IQN7" s="26"/>
      <c r="IQO7" s="26"/>
      <c r="IQP7" s="26"/>
      <c r="IQQ7" s="26"/>
      <c r="IQR7" s="26"/>
      <c r="IQS7" s="26"/>
      <c r="IQT7" s="26"/>
      <c r="IQU7" s="26"/>
      <c r="IQV7" s="26"/>
      <c r="IQW7" s="26"/>
      <c r="IQX7" s="26"/>
      <c r="IQY7" s="26"/>
      <c r="IQZ7" s="26"/>
      <c r="IRA7" s="26"/>
      <c r="IRB7" s="26"/>
      <c r="IRC7" s="26"/>
      <c r="IRD7" s="26"/>
      <c r="IRE7" s="26"/>
      <c r="IRF7" s="26"/>
      <c r="IRG7" s="26"/>
      <c r="IRH7" s="26"/>
      <c r="IRI7" s="26"/>
      <c r="IRJ7" s="26"/>
      <c r="IRK7" s="26"/>
      <c r="IRL7" s="26"/>
      <c r="IRM7" s="26"/>
      <c r="IRN7" s="26"/>
      <c r="IRO7" s="26"/>
      <c r="IRP7" s="26"/>
      <c r="IRQ7" s="26"/>
      <c r="IRR7" s="26"/>
      <c r="IRS7" s="26"/>
      <c r="IRT7" s="26"/>
      <c r="IRU7" s="26"/>
      <c r="IRV7" s="26"/>
      <c r="IRW7" s="26"/>
      <c r="IRX7" s="26"/>
      <c r="IRY7" s="26"/>
      <c r="IRZ7" s="26"/>
      <c r="ISA7" s="26"/>
      <c r="ISB7" s="26"/>
      <c r="ISC7" s="26"/>
      <c r="ISD7" s="26"/>
      <c r="ISE7" s="26"/>
      <c r="ISF7" s="26"/>
      <c r="ISG7" s="26"/>
      <c r="ISH7" s="26"/>
      <c r="ISI7" s="26"/>
      <c r="ISJ7" s="26"/>
      <c r="ISK7" s="26"/>
      <c r="ISL7" s="26"/>
      <c r="ISM7" s="26"/>
      <c r="ISN7" s="26"/>
      <c r="ISO7" s="26"/>
      <c r="ISP7" s="26"/>
      <c r="ISQ7" s="26"/>
      <c r="ISR7" s="26"/>
      <c r="ISS7" s="26"/>
      <c r="IST7" s="26"/>
      <c r="ISU7" s="26"/>
      <c r="ISV7" s="26"/>
      <c r="ISW7" s="26"/>
      <c r="ISX7" s="26"/>
      <c r="ISY7" s="26"/>
      <c r="ISZ7" s="26"/>
      <c r="ITA7" s="26"/>
      <c r="ITB7" s="26"/>
      <c r="ITC7" s="26"/>
      <c r="ITD7" s="26"/>
      <c r="ITE7" s="26"/>
      <c r="ITF7" s="26"/>
      <c r="ITG7" s="26"/>
      <c r="ITH7" s="26"/>
      <c r="ITI7" s="26"/>
      <c r="ITJ7" s="26"/>
      <c r="ITK7" s="26"/>
      <c r="ITL7" s="26"/>
      <c r="ITM7" s="26"/>
      <c r="ITN7" s="26"/>
      <c r="ITO7" s="26"/>
      <c r="ITP7" s="26"/>
      <c r="ITQ7" s="26"/>
      <c r="ITR7" s="26"/>
      <c r="ITS7" s="26"/>
      <c r="ITT7" s="26"/>
      <c r="ITU7" s="26"/>
      <c r="ITV7" s="26"/>
      <c r="ITW7" s="26"/>
      <c r="ITX7" s="26"/>
      <c r="ITY7" s="26"/>
      <c r="ITZ7" s="26"/>
      <c r="IUA7" s="26"/>
      <c r="IUB7" s="26"/>
      <c r="IUC7" s="26"/>
      <c r="IUD7" s="26"/>
      <c r="IUE7" s="26"/>
      <c r="IUF7" s="26"/>
      <c r="IUG7" s="26"/>
      <c r="IUH7" s="26"/>
      <c r="IUI7" s="26"/>
      <c r="IUJ7" s="26"/>
      <c r="IUK7" s="26"/>
      <c r="IUL7" s="26"/>
      <c r="IUM7" s="26"/>
      <c r="IUN7" s="26"/>
      <c r="IUO7" s="26"/>
      <c r="IUP7" s="26"/>
      <c r="IUQ7" s="26"/>
      <c r="IUR7" s="26"/>
      <c r="IUS7" s="26"/>
      <c r="IUT7" s="26"/>
      <c r="IUU7" s="26"/>
      <c r="IUV7" s="26"/>
      <c r="IUW7" s="26"/>
      <c r="IUX7" s="26"/>
      <c r="IUY7" s="26"/>
      <c r="IUZ7" s="26"/>
      <c r="IVA7" s="26"/>
      <c r="IVB7" s="26"/>
      <c r="IVC7" s="26"/>
      <c r="IVD7" s="26"/>
      <c r="IVE7" s="26"/>
      <c r="IVF7" s="26"/>
      <c r="IVG7" s="26"/>
      <c r="IVH7" s="26"/>
      <c r="IVI7" s="26"/>
      <c r="IVJ7" s="26"/>
      <c r="IVK7" s="26"/>
      <c r="IVL7" s="26"/>
      <c r="IVM7" s="26"/>
      <c r="IVN7" s="26"/>
      <c r="IVO7" s="26"/>
      <c r="IVP7" s="26"/>
      <c r="IVQ7" s="26"/>
      <c r="IVR7" s="26"/>
      <c r="IVS7" s="26"/>
      <c r="IVT7" s="26"/>
      <c r="IVU7" s="26"/>
      <c r="IVV7" s="26"/>
      <c r="IVW7" s="26"/>
      <c r="IVX7" s="26"/>
      <c r="IVY7" s="26"/>
      <c r="IVZ7" s="26"/>
      <c r="IWA7" s="26"/>
      <c r="IWB7" s="26"/>
      <c r="IWC7" s="26"/>
      <c r="IWD7" s="26"/>
      <c r="IWE7" s="26"/>
      <c r="IWF7" s="26"/>
      <c r="IWG7" s="26"/>
      <c r="IWH7" s="26"/>
      <c r="IWI7" s="26"/>
      <c r="IWJ7" s="26"/>
      <c r="IWK7" s="26"/>
      <c r="IWL7" s="26"/>
      <c r="IWM7" s="26"/>
      <c r="IWN7" s="26"/>
      <c r="IWO7" s="26"/>
      <c r="IWP7" s="26"/>
      <c r="IWQ7" s="26"/>
      <c r="IWR7" s="26"/>
      <c r="IWS7" s="26"/>
      <c r="IWT7" s="26"/>
      <c r="IWU7" s="26"/>
      <c r="IWV7" s="26"/>
      <c r="IWW7" s="26"/>
      <c r="IWX7" s="26"/>
      <c r="IWY7" s="26"/>
      <c r="IWZ7" s="26"/>
      <c r="IXA7" s="26"/>
      <c r="IXB7" s="26"/>
      <c r="IXC7" s="26"/>
      <c r="IXD7" s="26"/>
      <c r="IXE7" s="26"/>
      <c r="IXF7" s="26"/>
      <c r="IXG7" s="26"/>
      <c r="IXH7" s="26"/>
      <c r="IXI7" s="26"/>
      <c r="IXJ7" s="26"/>
      <c r="IXK7" s="26"/>
      <c r="IXL7" s="26"/>
      <c r="IXM7" s="26"/>
      <c r="IXN7" s="26"/>
      <c r="IXO7" s="26"/>
      <c r="IXP7" s="26"/>
      <c r="IXQ7" s="26"/>
      <c r="IXR7" s="26"/>
      <c r="IXS7" s="26"/>
      <c r="IXT7" s="26"/>
      <c r="IXU7" s="26"/>
      <c r="IXV7" s="26"/>
      <c r="IXW7" s="26"/>
      <c r="IXX7" s="26"/>
      <c r="IXY7" s="26"/>
      <c r="IXZ7" s="26"/>
      <c r="IYA7" s="26"/>
      <c r="IYB7" s="26"/>
      <c r="IYC7" s="26"/>
      <c r="IYD7" s="26"/>
      <c r="IYE7" s="26"/>
      <c r="IYF7" s="26"/>
      <c r="IYG7" s="26"/>
      <c r="IYH7" s="26"/>
      <c r="IYI7" s="26"/>
      <c r="IYJ7" s="26"/>
      <c r="IYK7" s="26"/>
      <c r="IYL7" s="26"/>
      <c r="IYM7" s="26"/>
      <c r="IYN7" s="26"/>
      <c r="IYO7" s="26"/>
      <c r="IYP7" s="26"/>
      <c r="IYQ7" s="26"/>
      <c r="IYR7" s="26"/>
      <c r="IYS7" s="26"/>
      <c r="IYT7" s="26"/>
      <c r="IYU7" s="26"/>
      <c r="IYV7" s="26"/>
      <c r="IYW7" s="26"/>
      <c r="IYX7" s="26"/>
      <c r="IYY7" s="26"/>
      <c r="IYZ7" s="26"/>
      <c r="IZA7" s="26"/>
      <c r="IZB7" s="26"/>
      <c r="IZC7" s="26"/>
      <c r="IZD7" s="26"/>
      <c r="IZE7" s="26"/>
      <c r="IZF7" s="26"/>
      <c r="IZG7" s="26"/>
      <c r="IZH7" s="26"/>
      <c r="IZI7" s="26"/>
      <c r="IZJ7" s="26"/>
      <c r="IZK7" s="26"/>
      <c r="IZL7" s="26"/>
      <c r="IZM7" s="26"/>
      <c r="IZN7" s="26"/>
      <c r="IZO7" s="26"/>
      <c r="IZP7" s="26"/>
      <c r="IZQ7" s="26"/>
      <c r="IZR7" s="26"/>
      <c r="IZS7" s="26"/>
      <c r="IZT7" s="26"/>
      <c r="IZU7" s="26"/>
      <c r="IZV7" s="26"/>
      <c r="IZW7" s="26"/>
      <c r="IZX7" s="26"/>
      <c r="IZY7" s="26"/>
      <c r="IZZ7" s="26"/>
      <c r="JAA7" s="26"/>
      <c r="JAB7" s="26"/>
      <c r="JAC7" s="26"/>
      <c r="JAD7" s="26"/>
      <c r="JAE7" s="26"/>
      <c r="JAF7" s="26"/>
      <c r="JAG7" s="26"/>
      <c r="JAH7" s="26"/>
      <c r="JAI7" s="26"/>
      <c r="JAJ7" s="26"/>
      <c r="JAK7" s="26"/>
      <c r="JAL7" s="26"/>
      <c r="JAM7" s="26"/>
      <c r="JAN7" s="26"/>
      <c r="JAO7" s="26"/>
      <c r="JAP7" s="26"/>
      <c r="JAQ7" s="26"/>
      <c r="JAR7" s="26"/>
      <c r="JAS7" s="26"/>
      <c r="JAT7" s="26"/>
      <c r="JAU7" s="26"/>
      <c r="JAV7" s="26"/>
      <c r="JAW7" s="26"/>
      <c r="JAX7" s="26"/>
      <c r="JAY7" s="26"/>
      <c r="JAZ7" s="26"/>
      <c r="JBA7" s="26"/>
      <c r="JBB7" s="26"/>
      <c r="JBC7" s="26"/>
      <c r="JBD7" s="26"/>
      <c r="JBE7" s="26"/>
      <c r="JBF7" s="26"/>
      <c r="JBG7" s="26"/>
      <c r="JBH7" s="26"/>
      <c r="JBI7" s="26"/>
      <c r="JBJ7" s="26"/>
      <c r="JBK7" s="26"/>
      <c r="JBL7" s="26"/>
      <c r="JBM7" s="26"/>
      <c r="JBN7" s="26"/>
      <c r="JBO7" s="26"/>
      <c r="JBP7" s="26"/>
      <c r="JBQ7" s="26"/>
      <c r="JBR7" s="26"/>
      <c r="JBS7" s="26"/>
      <c r="JBT7" s="26"/>
      <c r="JBU7" s="26"/>
      <c r="JBV7" s="26"/>
      <c r="JBW7" s="26"/>
      <c r="JBX7" s="26"/>
      <c r="JBY7" s="26"/>
      <c r="JBZ7" s="26"/>
      <c r="JCA7" s="26"/>
      <c r="JCB7" s="26"/>
      <c r="JCC7" s="26"/>
      <c r="JCD7" s="26"/>
      <c r="JCE7" s="26"/>
      <c r="JCF7" s="26"/>
      <c r="JCG7" s="26"/>
      <c r="JCH7" s="26"/>
      <c r="JCI7" s="26"/>
      <c r="JCJ7" s="26"/>
      <c r="JCK7" s="26"/>
      <c r="JCL7" s="26"/>
      <c r="JCM7" s="26"/>
      <c r="JCN7" s="26"/>
      <c r="JCO7" s="26"/>
      <c r="JCP7" s="26"/>
      <c r="JCQ7" s="26"/>
      <c r="JCR7" s="26"/>
      <c r="JCS7" s="26"/>
      <c r="JCT7" s="26"/>
      <c r="JCU7" s="26"/>
      <c r="JCV7" s="26"/>
      <c r="JCW7" s="26"/>
      <c r="JCX7" s="26"/>
      <c r="JCY7" s="26"/>
      <c r="JCZ7" s="26"/>
      <c r="JDA7" s="26"/>
      <c r="JDB7" s="26"/>
      <c r="JDC7" s="26"/>
      <c r="JDD7" s="26"/>
      <c r="JDE7" s="26"/>
      <c r="JDF7" s="26"/>
      <c r="JDG7" s="26"/>
      <c r="JDH7" s="26"/>
      <c r="JDI7" s="26"/>
      <c r="JDJ7" s="26"/>
      <c r="JDK7" s="26"/>
      <c r="JDL7" s="26"/>
      <c r="JDM7" s="26"/>
      <c r="JDN7" s="26"/>
      <c r="JDO7" s="26"/>
      <c r="JDP7" s="26"/>
      <c r="JDQ7" s="26"/>
      <c r="JDR7" s="26"/>
      <c r="JDS7" s="26"/>
      <c r="JDT7" s="26"/>
      <c r="JDU7" s="26"/>
      <c r="JDV7" s="26"/>
      <c r="JDW7" s="26"/>
      <c r="JDX7" s="26"/>
      <c r="JDY7" s="26"/>
      <c r="JDZ7" s="26"/>
      <c r="JEA7" s="26"/>
      <c r="JEB7" s="26"/>
      <c r="JEC7" s="26"/>
      <c r="JED7" s="26"/>
      <c r="JEE7" s="26"/>
      <c r="JEF7" s="26"/>
      <c r="JEG7" s="26"/>
      <c r="JEH7" s="26"/>
      <c r="JEI7" s="26"/>
      <c r="JEJ7" s="26"/>
      <c r="JEK7" s="26"/>
      <c r="JEL7" s="26"/>
      <c r="JEM7" s="26"/>
      <c r="JEN7" s="26"/>
      <c r="JEO7" s="26"/>
      <c r="JEP7" s="26"/>
      <c r="JEQ7" s="26"/>
      <c r="JER7" s="26"/>
      <c r="JES7" s="26"/>
      <c r="JET7" s="26"/>
      <c r="JEU7" s="26"/>
      <c r="JEV7" s="26"/>
      <c r="JEW7" s="26"/>
      <c r="JEX7" s="26"/>
      <c r="JEY7" s="26"/>
      <c r="JEZ7" s="26"/>
      <c r="JFA7" s="26"/>
      <c r="JFB7" s="26"/>
      <c r="JFC7" s="26"/>
      <c r="JFD7" s="26"/>
      <c r="JFE7" s="26"/>
      <c r="JFF7" s="26"/>
      <c r="JFG7" s="26"/>
      <c r="JFH7" s="26"/>
      <c r="JFI7" s="26"/>
      <c r="JFJ7" s="26"/>
      <c r="JFK7" s="26"/>
      <c r="JFL7" s="26"/>
      <c r="JFM7" s="26"/>
      <c r="JFN7" s="26"/>
      <c r="JFO7" s="26"/>
      <c r="JFP7" s="26"/>
      <c r="JFQ7" s="26"/>
      <c r="JFR7" s="26"/>
      <c r="JFS7" s="26"/>
      <c r="JFT7" s="26"/>
      <c r="JFU7" s="26"/>
      <c r="JFV7" s="26"/>
      <c r="JFW7" s="26"/>
      <c r="JFX7" s="26"/>
      <c r="JFY7" s="26"/>
      <c r="JFZ7" s="26"/>
      <c r="JGA7" s="26"/>
      <c r="JGB7" s="26"/>
      <c r="JGC7" s="26"/>
      <c r="JGD7" s="26"/>
      <c r="JGE7" s="26"/>
      <c r="JGF7" s="26"/>
      <c r="JGG7" s="26"/>
      <c r="JGH7" s="26"/>
      <c r="JGI7" s="26"/>
      <c r="JGJ7" s="26"/>
      <c r="JGK7" s="26"/>
      <c r="JGL7" s="26"/>
      <c r="JGM7" s="26"/>
      <c r="JGN7" s="26"/>
      <c r="JGO7" s="26"/>
      <c r="JGP7" s="26"/>
      <c r="JGQ7" s="26"/>
      <c r="JGR7" s="26"/>
      <c r="JGS7" s="26"/>
      <c r="JGT7" s="26"/>
      <c r="JGU7" s="26"/>
      <c r="JGV7" s="26"/>
      <c r="JGW7" s="26"/>
      <c r="JGX7" s="26"/>
      <c r="JGY7" s="26"/>
      <c r="JGZ7" s="26"/>
      <c r="JHA7" s="26"/>
      <c r="JHB7" s="26"/>
      <c r="JHC7" s="26"/>
      <c r="JHD7" s="26"/>
      <c r="JHE7" s="26"/>
      <c r="JHF7" s="26"/>
      <c r="JHG7" s="26"/>
      <c r="JHH7" s="26"/>
      <c r="JHI7" s="26"/>
      <c r="JHJ7" s="26"/>
      <c r="JHK7" s="26"/>
      <c r="JHL7" s="26"/>
      <c r="JHM7" s="26"/>
      <c r="JHN7" s="26"/>
      <c r="JHO7" s="26"/>
      <c r="JHP7" s="26"/>
      <c r="JHQ7" s="26"/>
      <c r="JHR7" s="26"/>
      <c r="JHS7" s="26"/>
      <c r="JHT7" s="26"/>
      <c r="JHU7" s="26"/>
      <c r="JHV7" s="26"/>
      <c r="JHW7" s="26"/>
      <c r="JHX7" s="26"/>
      <c r="JHY7" s="26"/>
      <c r="JHZ7" s="26"/>
      <c r="JIA7" s="26"/>
      <c r="JIB7" s="26"/>
      <c r="JIC7" s="26"/>
      <c r="JID7" s="26"/>
      <c r="JIE7" s="26"/>
      <c r="JIF7" s="26"/>
      <c r="JIG7" s="26"/>
      <c r="JIH7" s="26"/>
      <c r="JII7" s="26"/>
      <c r="JIJ7" s="26"/>
      <c r="JIK7" s="26"/>
      <c r="JIL7" s="26"/>
      <c r="JIM7" s="26"/>
      <c r="JIN7" s="26"/>
      <c r="JIO7" s="26"/>
      <c r="JIP7" s="26"/>
      <c r="JIQ7" s="26"/>
      <c r="JIR7" s="26"/>
      <c r="JIS7" s="26"/>
      <c r="JIT7" s="26"/>
      <c r="JIU7" s="26"/>
      <c r="JIV7" s="26"/>
      <c r="JIW7" s="26"/>
      <c r="JIX7" s="26"/>
      <c r="JIY7" s="26"/>
      <c r="JIZ7" s="26"/>
      <c r="JJA7" s="26"/>
      <c r="JJB7" s="26"/>
      <c r="JJC7" s="26"/>
      <c r="JJD7" s="26"/>
      <c r="JJE7" s="26"/>
      <c r="JJF7" s="26"/>
      <c r="JJG7" s="26"/>
      <c r="JJH7" s="26"/>
      <c r="JJI7" s="26"/>
      <c r="JJJ7" s="26"/>
      <c r="JJK7" s="26"/>
      <c r="JJL7" s="26"/>
      <c r="JJM7" s="26"/>
      <c r="JJN7" s="26"/>
      <c r="JJO7" s="26"/>
      <c r="JJP7" s="26"/>
      <c r="JJQ7" s="26"/>
      <c r="JJR7" s="26"/>
      <c r="JJS7" s="26"/>
      <c r="JJT7" s="26"/>
      <c r="JJU7" s="26"/>
      <c r="JJV7" s="26"/>
      <c r="JJW7" s="26"/>
      <c r="JJX7" s="26"/>
      <c r="JJY7" s="26"/>
      <c r="JJZ7" s="26"/>
      <c r="JKA7" s="26"/>
      <c r="JKB7" s="26"/>
      <c r="JKC7" s="26"/>
      <c r="JKD7" s="26"/>
      <c r="JKE7" s="26"/>
      <c r="JKF7" s="26"/>
      <c r="JKG7" s="26"/>
      <c r="JKH7" s="26"/>
      <c r="JKI7" s="26"/>
      <c r="JKJ7" s="26"/>
      <c r="JKK7" s="26"/>
      <c r="JKL7" s="26"/>
      <c r="JKM7" s="26"/>
      <c r="JKN7" s="26"/>
      <c r="JKO7" s="26"/>
      <c r="JKP7" s="26"/>
      <c r="JKQ7" s="26"/>
      <c r="JKR7" s="26"/>
      <c r="JKS7" s="26"/>
      <c r="JKT7" s="26"/>
      <c r="JKU7" s="26"/>
      <c r="JKV7" s="26"/>
      <c r="JKW7" s="26"/>
      <c r="JKX7" s="26"/>
      <c r="JKY7" s="26"/>
      <c r="JKZ7" s="26"/>
      <c r="JLA7" s="26"/>
      <c r="JLB7" s="26"/>
      <c r="JLC7" s="26"/>
      <c r="JLD7" s="26"/>
      <c r="JLE7" s="26"/>
      <c r="JLF7" s="26"/>
      <c r="JLG7" s="26"/>
      <c r="JLH7" s="26"/>
      <c r="JLI7" s="26"/>
      <c r="JLJ7" s="26"/>
      <c r="JLK7" s="26"/>
      <c r="JLL7" s="26"/>
      <c r="JLM7" s="26"/>
      <c r="JLN7" s="26"/>
      <c r="JLO7" s="26"/>
      <c r="JLP7" s="26"/>
      <c r="JLQ7" s="26"/>
      <c r="JLR7" s="26"/>
      <c r="JLS7" s="26"/>
      <c r="JLT7" s="26"/>
      <c r="JLU7" s="26"/>
      <c r="JLV7" s="26"/>
      <c r="JLW7" s="26"/>
      <c r="JLX7" s="26"/>
      <c r="JLY7" s="26"/>
      <c r="JLZ7" s="26"/>
      <c r="JMA7" s="26"/>
      <c r="JMB7" s="26"/>
      <c r="JMC7" s="26"/>
      <c r="JMD7" s="26"/>
      <c r="JME7" s="26"/>
      <c r="JMF7" s="26"/>
      <c r="JMG7" s="26"/>
      <c r="JMH7" s="26"/>
      <c r="JMI7" s="26"/>
      <c r="JMJ7" s="26"/>
      <c r="JMK7" s="26"/>
      <c r="JML7" s="26"/>
      <c r="JMM7" s="26"/>
      <c r="JMN7" s="26"/>
      <c r="JMO7" s="26"/>
      <c r="JMP7" s="26"/>
      <c r="JMQ7" s="26"/>
      <c r="JMR7" s="26"/>
      <c r="JMS7" s="26"/>
      <c r="JMT7" s="26"/>
      <c r="JMU7" s="26"/>
      <c r="JMV7" s="26"/>
      <c r="JMW7" s="26"/>
      <c r="JMX7" s="26"/>
      <c r="JMY7" s="26"/>
      <c r="JMZ7" s="26"/>
      <c r="JNA7" s="26"/>
      <c r="JNB7" s="26"/>
      <c r="JNC7" s="26"/>
      <c r="JND7" s="26"/>
      <c r="JNE7" s="26"/>
      <c r="JNF7" s="26"/>
      <c r="JNG7" s="26"/>
      <c r="JNH7" s="26"/>
      <c r="JNI7" s="26"/>
      <c r="JNJ7" s="26"/>
      <c r="JNK7" s="26"/>
      <c r="JNL7" s="26"/>
      <c r="JNM7" s="26"/>
      <c r="JNN7" s="26"/>
      <c r="JNO7" s="26"/>
      <c r="JNP7" s="26"/>
      <c r="JNQ7" s="26"/>
      <c r="JNR7" s="26"/>
      <c r="JNS7" s="26"/>
      <c r="JNT7" s="26"/>
      <c r="JNU7" s="26"/>
      <c r="JNV7" s="26"/>
      <c r="JNW7" s="26"/>
      <c r="JNX7" s="26"/>
      <c r="JNY7" s="26"/>
      <c r="JNZ7" s="26"/>
      <c r="JOA7" s="26"/>
      <c r="JOB7" s="26"/>
      <c r="JOC7" s="26"/>
      <c r="JOD7" s="26"/>
      <c r="JOE7" s="26"/>
      <c r="JOF7" s="26"/>
      <c r="JOG7" s="26"/>
      <c r="JOH7" s="26"/>
      <c r="JOI7" s="26"/>
      <c r="JOJ7" s="26"/>
      <c r="JOK7" s="26"/>
      <c r="JOL7" s="26"/>
      <c r="JOM7" s="26"/>
      <c r="JON7" s="26"/>
      <c r="JOO7" s="26"/>
      <c r="JOP7" s="26"/>
      <c r="JOQ7" s="26"/>
      <c r="JOR7" s="26"/>
      <c r="JOS7" s="26"/>
      <c r="JOT7" s="26"/>
      <c r="JOU7" s="26"/>
      <c r="JOV7" s="26"/>
      <c r="JOW7" s="26"/>
      <c r="JOX7" s="26"/>
      <c r="JOY7" s="26"/>
      <c r="JOZ7" s="26"/>
      <c r="JPA7" s="26"/>
      <c r="JPB7" s="26"/>
      <c r="JPC7" s="26"/>
      <c r="JPD7" s="26"/>
      <c r="JPE7" s="26"/>
      <c r="JPF7" s="26"/>
      <c r="JPG7" s="26"/>
      <c r="JPH7" s="26"/>
      <c r="JPI7" s="26"/>
      <c r="JPJ7" s="26"/>
      <c r="JPK7" s="26"/>
      <c r="JPL7" s="26"/>
      <c r="JPM7" s="26"/>
      <c r="JPN7" s="26"/>
      <c r="JPO7" s="26"/>
      <c r="JPP7" s="26"/>
      <c r="JPQ7" s="26"/>
      <c r="JPR7" s="26"/>
      <c r="JPS7" s="26"/>
      <c r="JPT7" s="26"/>
      <c r="JPU7" s="26"/>
      <c r="JPV7" s="26"/>
      <c r="JPW7" s="26"/>
      <c r="JPX7" s="26"/>
      <c r="JPY7" s="26"/>
      <c r="JPZ7" s="26"/>
      <c r="JQA7" s="26"/>
      <c r="JQB7" s="26"/>
      <c r="JQC7" s="26"/>
      <c r="JQD7" s="26"/>
      <c r="JQE7" s="26"/>
      <c r="JQF7" s="26"/>
      <c r="JQG7" s="26"/>
      <c r="JQH7" s="26"/>
      <c r="JQI7" s="26"/>
      <c r="JQJ7" s="26"/>
      <c r="JQK7" s="26"/>
      <c r="JQL7" s="26"/>
      <c r="JQM7" s="26"/>
      <c r="JQN7" s="26"/>
      <c r="JQO7" s="26"/>
      <c r="JQP7" s="26"/>
      <c r="JQQ7" s="26"/>
      <c r="JQR7" s="26"/>
      <c r="JQS7" s="26"/>
      <c r="JQT7" s="26"/>
      <c r="JQU7" s="26"/>
      <c r="JQV7" s="26"/>
      <c r="JQW7" s="26"/>
      <c r="JQX7" s="26"/>
      <c r="JQY7" s="26"/>
      <c r="JQZ7" s="26"/>
      <c r="JRA7" s="26"/>
      <c r="JRB7" s="26"/>
      <c r="JRC7" s="26"/>
      <c r="JRD7" s="26"/>
      <c r="JRE7" s="26"/>
      <c r="JRF7" s="26"/>
      <c r="JRG7" s="26"/>
      <c r="JRH7" s="26"/>
      <c r="JRI7" s="26"/>
      <c r="JRJ7" s="26"/>
      <c r="JRK7" s="26"/>
      <c r="JRL7" s="26"/>
      <c r="JRM7" s="26"/>
      <c r="JRN7" s="26"/>
      <c r="JRO7" s="26"/>
      <c r="JRP7" s="26"/>
      <c r="JRQ7" s="26"/>
      <c r="JRR7" s="26"/>
      <c r="JRS7" s="26"/>
      <c r="JRT7" s="26"/>
      <c r="JRU7" s="26"/>
      <c r="JRV7" s="26"/>
      <c r="JRW7" s="26"/>
      <c r="JRX7" s="26"/>
      <c r="JRY7" s="26"/>
      <c r="JRZ7" s="26"/>
      <c r="JSA7" s="26"/>
      <c r="JSB7" s="26"/>
      <c r="JSC7" s="26"/>
      <c r="JSD7" s="26"/>
      <c r="JSE7" s="26"/>
      <c r="JSF7" s="26"/>
      <c r="JSG7" s="26"/>
      <c r="JSH7" s="26"/>
      <c r="JSI7" s="26"/>
      <c r="JSJ7" s="26"/>
      <c r="JSK7" s="26"/>
      <c r="JSL7" s="26"/>
      <c r="JSM7" s="26"/>
      <c r="JSN7" s="26"/>
      <c r="JSO7" s="26"/>
      <c r="JSP7" s="26"/>
      <c r="JSQ7" s="26"/>
      <c r="JSR7" s="26"/>
      <c r="JSS7" s="26"/>
      <c r="JST7" s="26"/>
      <c r="JSU7" s="26"/>
      <c r="JSV7" s="26"/>
      <c r="JSW7" s="26"/>
      <c r="JSX7" s="26"/>
      <c r="JSY7" s="26"/>
      <c r="JSZ7" s="26"/>
      <c r="JTA7" s="26"/>
      <c r="JTB7" s="26"/>
      <c r="JTC7" s="26"/>
      <c r="JTD7" s="26"/>
      <c r="JTE7" s="26"/>
      <c r="JTF7" s="26"/>
      <c r="JTG7" s="26"/>
      <c r="JTH7" s="26"/>
      <c r="JTI7" s="26"/>
      <c r="JTJ7" s="26"/>
      <c r="JTK7" s="26"/>
      <c r="JTL7" s="26"/>
      <c r="JTM7" s="26"/>
      <c r="JTN7" s="26"/>
      <c r="JTO7" s="26"/>
      <c r="JTP7" s="26"/>
      <c r="JTQ7" s="26"/>
      <c r="JTR7" s="26"/>
      <c r="JTS7" s="26"/>
      <c r="JTT7" s="26"/>
      <c r="JTU7" s="26"/>
      <c r="JTV7" s="26"/>
      <c r="JTW7" s="26"/>
      <c r="JTX7" s="26"/>
      <c r="JTY7" s="26"/>
      <c r="JTZ7" s="26"/>
      <c r="JUA7" s="26"/>
      <c r="JUB7" s="26"/>
      <c r="JUC7" s="26"/>
      <c r="JUD7" s="26"/>
      <c r="JUE7" s="26"/>
      <c r="JUF7" s="26"/>
      <c r="JUG7" s="26"/>
      <c r="JUH7" s="26"/>
      <c r="JUI7" s="26"/>
      <c r="JUJ7" s="26"/>
      <c r="JUK7" s="26"/>
      <c r="JUL7" s="26"/>
      <c r="JUM7" s="26"/>
      <c r="JUN7" s="26"/>
      <c r="JUO7" s="26"/>
      <c r="JUP7" s="26"/>
      <c r="JUQ7" s="26"/>
      <c r="JUR7" s="26"/>
      <c r="JUS7" s="26"/>
      <c r="JUT7" s="26"/>
      <c r="JUU7" s="26"/>
      <c r="JUV7" s="26"/>
      <c r="JUW7" s="26"/>
      <c r="JUX7" s="26"/>
      <c r="JUY7" s="26"/>
      <c r="JUZ7" s="26"/>
      <c r="JVA7" s="26"/>
      <c r="JVB7" s="26"/>
      <c r="JVC7" s="26"/>
      <c r="JVD7" s="26"/>
      <c r="JVE7" s="26"/>
      <c r="JVF7" s="26"/>
      <c r="JVG7" s="26"/>
      <c r="JVH7" s="26"/>
      <c r="JVI7" s="26"/>
      <c r="JVJ7" s="26"/>
      <c r="JVK7" s="26"/>
      <c r="JVL7" s="26"/>
      <c r="JVM7" s="26"/>
      <c r="JVN7" s="26"/>
      <c r="JVO7" s="26"/>
      <c r="JVP7" s="26"/>
      <c r="JVQ7" s="26"/>
      <c r="JVR7" s="26"/>
      <c r="JVS7" s="26"/>
      <c r="JVT7" s="26"/>
      <c r="JVU7" s="26"/>
      <c r="JVV7" s="26"/>
      <c r="JVW7" s="26"/>
      <c r="JVX7" s="26"/>
      <c r="JVY7" s="26"/>
      <c r="JVZ7" s="26"/>
      <c r="JWA7" s="26"/>
      <c r="JWB7" s="26"/>
      <c r="JWC7" s="26"/>
      <c r="JWD7" s="26"/>
      <c r="JWE7" s="26"/>
      <c r="JWF7" s="26"/>
      <c r="JWG7" s="26"/>
      <c r="JWH7" s="26"/>
      <c r="JWI7" s="26"/>
      <c r="JWJ7" s="26"/>
      <c r="JWK7" s="26"/>
      <c r="JWL7" s="26"/>
      <c r="JWM7" s="26"/>
      <c r="JWN7" s="26"/>
      <c r="JWO7" s="26"/>
      <c r="JWP7" s="26"/>
      <c r="JWQ7" s="26"/>
      <c r="JWR7" s="26"/>
      <c r="JWS7" s="26"/>
      <c r="JWT7" s="26"/>
      <c r="JWU7" s="26"/>
      <c r="JWV7" s="26"/>
      <c r="JWW7" s="26"/>
      <c r="JWX7" s="26"/>
      <c r="JWY7" s="26"/>
      <c r="JWZ7" s="26"/>
      <c r="JXA7" s="26"/>
      <c r="JXB7" s="26"/>
      <c r="JXC7" s="26"/>
      <c r="JXD7" s="26"/>
      <c r="JXE7" s="26"/>
      <c r="JXF7" s="26"/>
      <c r="JXG7" s="26"/>
      <c r="JXH7" s="26"/>
      <c r="JXI7" s="26"/>
      <c r="JXJ7" s="26"/>
      <c r="JXK7" s="26"/>
      <c r="JXL7" s="26"/>
      <c r="JXM7" s="26"/>
      <c r="JXN7" s="26"/>
      <c r="JXO7" s="26"/>
      <c r="JXP7" s="26"/>
      <c r="JXQ7" s="26"/>
      <c r="JXR7" s="26"/>
      <c r="JXS7" s="26"/>
      <c r="JXT7" s="26"/>
      <c r="JXU7" s="26"/>
      <c r="JXV7" s="26"/>
      <c r="JXW7" s="26"/>
      <c r="JXX7" s="26"/>
      <c r="JXY7" s="26"/>
      <c r="JXZ7" s="26"/>
      <c r="JYA7" s="26"/>
      <c r="JYB7" s="26"/>
      <c r="JYC7" s="26"/>
      <c r="JYD7" s="26"/>
      <c r="JYE7" s="26"/>
      <c r="JYF7" s="26"/>
      <c r="JYG7" s="26"/>
      <c r="JYH7" s="26"/>
      <c r="JYI7" s="26"/>
      <c r="JYJ7" s="26"/>
      <c r="JYK7" s="26"/>
      <c r="JYL7" s="26"/>
      <c r="JYM7" s="26"/>
      <c r="JYN7" s="26"/>
      <c r="JYO7" s="26"/>
      <c r="JYP7" s="26"/>
      <c r="JYQ7" s="26"/>
      <c r="JYR7" s="26"/>
      <c r="JYS7" s="26"/>
      <c r="JYT7" s="26"/>
      <c r="JYU7" s="26"/>
      <c r="JYV7" s="26"/>
      <c r="JYW7" s="26"/>
      <c r="JYX7" s="26"/>
      <c r="JYY7" s="26"/>
      <c r="JYZ7" s="26"/>
      <c r="JZA7" s="26"/>
      <c r="JZB7" s="26"/>
      <c r="JZC7" s="26"/>
      <c r="JZD7" s="26"/>
      <c r="JZE7" s="26"/>
      <c r="JZF7" s="26"/>
      <c r="JZG7" s="26"/>
      <c r="JZH7" s="26"/>
      <c r="JZI7" s="26"/>
      <c r="JZJ7" s="26"/>
      <c r="JZK7" s="26"/>
      <c r="JZL7" s="26"/>
      <c r="JZM7" s="26"/>
      <c r="JZN7" s="26"/>
      <c r="JZO7" s="26"/>
      <c r="JZP7" s="26"/>
      <c r="JZQ7" s="26"/>
      <c r="JZR7" s="26"/>
      <c r="JZS7" s="26"/>
      <c r="JZT7" s="26"/>
      <c r="JZU7" s="26"/>
      <c r="JZV7" s="26"/>
      <c r="JZW7" s="26"/>
      <c r="JZX7" s="26"/>
      <c r="JZY7" s="26"/>
      <c r="JZZ7" s="26"/>
      <c r="KAA7" s="26"/>
      <c r="KAB7" s="26"/>
      <c r="KAC7" s="26"/>
      <c r="KAD7" s="26"/>
      <c r="KAE7" s="26"/>
      <c r="KAF7" s="26"/>
      <c r="KAG7" s="26"/>
      <c r="KAH7" s="26"/>
      <c r="KAI7" s="26"/>
      <c r="KAJ7" s="26"/>
      <c r="KAK7" s="26"/>
      <c r="KAL7" s="26"/>
      <c r="KAM7" s="26"/>
      <c r="KAN7" s="26"/>
      <c r="KAO7" s="26"/>
      <c r="KAP7" s="26"/>
      <c r="KAQ7" s="26"/>
      <c r="KAR7" s="26"/>
      <c r="KAS7" s="26"/>
      <c r="KAT7" s="26"/>
      <c r="KAU7" s="26"/>
      <c r="KAV7" s="26"/>
      <c r="KAW7" s="26"/>
      <c r="KAX7" s="26"/>
      <c r="KAY7" s="26"/>
      <c r="KAZ7" s="26"/>
      <c r="KBA7" s="26"/>
      <c r="KBB7" s="26"/>
      <c r="KBC7" s="26"/>
      <c r="KBD7" s="26"/>
      <c r="KBE7" s="26"/>
      <c r="KBF7" s="26"/>
      <c r="KBG7" s="26"/>
      <c r="KBH7" s="26"/>
      <c r="KBI7" s="26"/>
      <c r="KBJ7" s="26"/>
      <c r="KBK7" s="26"/>
      <c r="KBL7" s="26"/>
      <c r="KBM7" s="26"/>
      <c r="KBN7" s="26"/>
      <c r="KBO7" s="26"/>
      <c r="KBP7" s="26"/>
      <c r="KBQ7" s="26"/>
      <c r="KBR7" s="26"/>
      <c r="KBS7" s="26"/>
      <c r="KBT7" s="26"/>
      <c r="KBU7" s="26"/>
      <c r="KBV7" s="26"/>
      <c r="KBW7" s="26"/>
      <c r="KBX7" s="26"/>
      <c r="KBY7" s="26"/>
      <c r="KBZ7" s="26"/>
      <c r="KCA7" s="26"/>
      <c r="KCB7" s="26"/>
      <c r="KCC7" s="26"/>
      <c r="KCD7" s="26"/>
      <c r="KCE7" s="26"/>
      <c r="KCF7" s="26"/>
      <c r="KCG7" s="26"/>
      <c r="KCH7" s="26"/>
      <c r="KCI7" s="26"/>
      <c r="KCJ7" s="26"/>
      <c r="KCK7" s="26"/>
      <c r="KCL7" s="26"/>
      <c r="KCM7" s="26"/>
      <c r="KCN7" s="26"/>
      <c r="KCO7" s="26"/>
      <c r="KCP7" s="26"/>
      <c r="KCQ7" s="26"/>
      <c r="KCR7" s="26"/>
      <c r="KCS7" s="26"/>
      <c r="KCT7" s="26"/>
      <c r="KCU7" s="26"/>
      <c r="KCV7" s="26"/>
      <c r="KCW7" s="26"/>
      <c r="KCX7" s="26"/>
      <c r="KCY7" s="26"/>
      <c r="KCZ7" s="26"/>
      <c r="KDA7" s="26"/>
      <c r="KDB7" s="26"/>
      <c r="KDC7" s="26"/>
      <c r="KDD7" s="26"/>
      <c r="KDE7" s="26"/>
      <c r="KDF7" s="26"/>
      <c r="KDG7" s="26"/>
      <c r="KDH7" s="26"/>
      <c r="KDI7" s="26"/>
      <c r="KDJ7" s="26"/>
      <c r="KDK7" s="26"/>
      <c r="KDL7" s="26"/>
      <c r="KDM7" s="26"/>
      <c r="KDN7" s="26"/>
      <c r="KDO7" s="26"/>
      <c r="KDP7" s="26"/>
      <c r="KDQ7" s="26"/>
      <c r="KDR7" s="26"/>
      <c r="KDS7" s="26"/>
      <c r="KDT7" s="26"/>
      <c r="KDU7" s="26"/>
      <c r="KDV7" s="26"/>
      <c r="KDW7" s="26"/>
      <c r="KDX7" s="26"/>
      <c r="KDY7" s="26"/>
      <c r="KDZ7" s="26"/>
      <c r="KEA7" s="26"/>
      <c r="KEB7" s="26"/>
      <c r="KEC7" s="26"/>
      <c r="KED7" s="26"/>
      <c r="KEE7" s="26"/>
      <c r="KEF7" s="26"/>
      <c r="KEG7" s="26"/>
      <c r="KEH7" s="26"/>
      <c r="KEI7" s="26"/>
      <c r="KEJ7" s="26"/>
      <c r="KEK7" s="26"/>
      <c r="KEL7" s="26"/>
      <c r="KEM7" s="26"/>
      <c r="KEN7" s="26"/>
      <c r="KEO7" s="26"/>
      <c r="KEP7" s="26"/>
      <c r="KEQ7" s="26"/>
      <c r="KER7" s="26"/>
      <c r="KES7" s="26"/>
      <c r="KET7" s="26"/>
      <c r="KEU7" s="26"/>
      <c r="KEV7" s="26"/>
      <c r="KEW7" s="26"/>
      <c r="KEX7" s="26"/>
      <c r="KEY7" s="26"/>
      <c r="KEZ7" s="26"/>
      <c r="KFA7" s="26"/>
      <c r="KFB7" s="26"/>
      <c r="KFC7" s="26"/>
      <c r="KFD7" s="26"/>
      <c r="KFE7" s="26"/>
      <c r="KFF7" s="26"/>
      <c r="KFG7" s="26"/>
      <c r="KFH7" s="26"/>
      <c r="KFI7" s="26"/>
      <c r="KFJ7" s="26"/>
      <c r="KFK7" s="26"/>
      <c r="KFL7" s="26"/>
      <c r="KFM7" s="26"/>
      <c r="KFN7" s="26"/>
      <c r="KFO7" s="26"/>
      <c r="KFP7" s="26"/>
      <c r="KFQ7" s="26"/>
      <c r="KFR7" s="26"/>
      <c r="KFS7" s="26"/>
      <c r="KFT7" s="26"/>
      <c r="KFU7" s="26"/>
      <c r="KFV7" s="26"/>
      <c r="KFW7" s="26"/>
      <c r="KFX7" s="26"/>
      <c r="KFY7" s="26"/>
      <c r="KFZ7" s="26"/>
      <c r="KGA7" s="26"/>
      <c r="KGB7" s="26"/>
      <c r="KGC7" s="26"/>
      <c r="KGD7" s="26"/>
      <c r="KGE7" s="26"/>
      <c r="KGF7" s="26"/>
      <c r="KGG7" s="26"/>
      <c r="KGH7" s="26"/>
      <c r="KGI7" s="26"/>
      <c r="KGJ7" s="26"/>
      <c r="KGK7" s="26"/>
      <c r="KGL7" s="26"/>
      <c r="KGM7" s="26"/>
      <c r="KGN7" s="26"/>
      <c r="KGO7" s="26"/>
      <c r="KGP7" s="26"/>
      <c r="KGQ7" s="26"/>
      <c r="KGR7" s="26"/>
      <c r="KGS7" s="26"/>
      <c r="KGT7" s="26"/>
      <c r="KGU7" s="26"/>
      <c r="KGV7" s="26"/>
      <c r="KGW7" s="26"/>
      <c r="KGX7" s="26"/>
      <c r="KGY7" s="26"/>
      <c r="KGZ7" s="26"/>
      <c r="KHA7" s="26"/>
      <c r="KHB7" s="26"/>
      <c r="KHC7" s="26"/>
      <c r="KHD7" s="26"/>
      <c r="KHE7" s="26"/>
      <c r="KHF7" s="26"/>
      <c r="KHG7" s="26"/>
      <c r="KHH7" s="26"/>
      <c r="KHI7" s="26"/>
      <c r="KHJ7" s="26"/>
      <c r="KHK7" s="26"/>
      <c r="KHL7" s="26"/>
      <c r="KHM7" s="26"/>
      <c r="KHN7" s="26"/>
      <c r="KHO7" s="26"/>
      <c r="KHP7" s="26"/>
      <c r="KHQ7" s="26"/>
      <c r="KHR7" s="26"/>
      <c r="KHS7" s="26"/>
      <c r="KHT7" s="26"/>
      <c r="KHU7" s="26"/>
      <c r="KHV7" s="26"/>
      <c r="KHW7" s="26"/>
      <c r="KHX7" s="26"/>
      <c r="KHY7" s="26"/>
      <c r="KHZ7" s="26"/>
      <c r="KIA7" s="26"/>
      <c r="KIB7" s="26"/>
      <c r="KIC7" s="26"/>
      <c r="KID7" s="26"/>
      <c r="KIE7" s="26"/>
      <c r="KIF7" s="26"/>
      <c r="KIG7" s="26"/>
      <c r="KIH7" s="26"/>
      <c r="KII7" s="26"/>
      <c r="KIJ7" s="26"/>
      <c r="KIK7" s="26"/>
      <c r="KIL7" s="26"/>
      <c r="KIM7" s="26"/>
      <c r="KIN7" s="26"/>
      <c r="KIO7" s="26"/>
      <c r="KIP7" s="26"/>
      <c r="KIQ7" s="26"/>
      <c r="KIR7" s="26"/>
      <c r="KIS7" s="26"/>
      <c r="KIT7" s="26"/>
      <c r="KIU7" s="26"/>
      <c r="KIV7" s="26"/>
      <c r="KIW7" s="26"/>
      <c r="KIX7" s="26"/>
      <c r="KIY7" s="26"/>
      <c r="KIZ7" s="26"/>
      <c r="KJA7" s="26"/>
      <c r="KJB7" s="26"/>
      <c r="KJC7" s="26"/>
      <c r="KJD7" s="26"/>
      <c r="KJE7" s="26"/>
      <c r="KJF7" s="26"/>
      <c r="KJG7" s="26"/>
      <c r="KJH7" s="26"/>
      <c r="KJI7" s="26"/>
      <c r="KJJ7" s="26"/>
      <c r="KJK7" s="26"/>
      <c r="KJL7" s="26"/>
      <c r="KJM7" s="26"/>
      <c r="KJN7" s="26"/>
      <c r="KJO7" s="26"/>
      <c r="KJP7" s="26"/>
      <c r="KJQ7" s="26"/>
      <c r="KJR7" s="26"/>
      <c r="KJS7" s="26"/>
      <c r="KJT7" s="26"/>
      <c r="KJU7" s="26"/>
      <c r="KJV7" s="26"/>
      <c r="KJW7" s="26"/>
      <c r="KJX7" s="26"/>
      <c r="KJY7" s="26"/>
      <c r="KJZ7" s="26"/>
      <c r="KKA7" s="26"/>
      <c r="KKB7" s="26"/>
      <c r="KKC7" s="26"/>
      <c r="KKD7" s="26"/>
      <c r="KKE7" s="26"/>
      <c r="KKF7" s="26"/>
      <c r="KKG7" s="26"/>
      <c r="KKH7" s="26"/>
      <c r="KKI7" s="26"/>
      <c r="KKJ7" s="26"/>
      <c r="KKK7" s="26"/>
      <c r="KKL7" s="26"/>
      <c r="KKM7" s="26"/>
      <c r="KKN7" s="26"/>
      <c r="KKO7" s="26"/>
      <c r="KKP7" s="26"/>
      <c r="KKQ7" s="26"/>
      <c r="KKR7" s="26"/>
      <c r="KKS7" s="26"/>
      <c r="KKT7" s="26"/>
      <c r="KKU7" s="26"/>
      <c r="KKV7" s="26"/>
      <c r="KKW7" s="26"/>
      <c r="KKX7" s="26"/>
      <c r="KKY7" s="26"/>
      <c r="KKZ7" s="26"/>
      <c r="KLA7" s="26"/>
      <c r="KLB7" s="26"/>
      <c r="KLC7" s="26"/>
      <c r="KLD7" s="26"/>
      <c r="KLE7" s="26"/>
      <c r="KLF7" s="26"/>
      <c r="KLG7" s="26"/>
      <c r="KLH7" s="26"/>
      <c r="KLI7" s="26"/>
      <c r="KLJ7" s="26"/>
      <c r="KLK7" s="26"/>
      <c r="KLL7" s="26"/>
      <c r="KLM7" s="26"/>
      <c r="KLN7" s="26"/>
      <c r="KLO7" s="26"/>
      <c r="KLP7" s="26"/>
      <c r="KLQ7" s="26"/>
      <c r="KLR7" s="26"/>
      <c r="KLS7" s="26"/>
      <c r="KLT7" s="26"/>
      <c r="KLU7" s="26"/>
      <c r="KLV7" s="26"/>
      <c r="KLW7" s="26"/>
      <c r="KLX7" s="26"/>
      <c r="KLY7" s="26"/>
      <c r="KLZ7" s="26"/>
      <c r="KMA7" s="26"/>
      <c r="KMB7" s="26"/>
      <c r="KMC7" s="26"/>
      <c r="KMD7" s="26"/>
      <c r="KME7" s="26"/>
      <c r="KMF7" s="26"/>
      <c r="KMG7" s="26"/>
      <c r="KMH7" s="26"/>
      <c r="KMI7" s="26"/>
      <c r="KMJ7" s="26"/>
      <c r="KMK7" s="26"/>
      <c r="KML7" s="26"/>
      <c r="KMM7" s="26"/>
      <c r="KMN7" s="26"/>
      <c r="KMO7" s="26"/>
      <c r="KMP7" s="26"/>
      <c r="KMQ7" s="26"/>
      <c r="KMR7" s="26"/>
      <c r="KMS7" s="26"/>
      <c r="KMT7" s="26"/>
      <c r="KMU7" s="26"/>
      <c r="KMV7" s="26"/>
      <c r="KMW7" s="26"/>
      <c r="KMX7" s="26"/>
      <c r="KMY7" s="26"/>
      <c r="KMZ7" s="26"/>
      <c r="KNA7" s="26"/>
      <c r="KNB7" s="26"/>
      <c r="KNC7" s="26"/>
      <c r="KND7" s="26"/>
      <c r="KNE7" s="26"/>
      <c r="KNF7" s="26"/>
      <c r="KNG7" s="26"/>
      <c r="KNH7" s="26"/>
      <c r="KNI7" s="26"/>
      <c r="KNJ7" s="26"/>
      <c r="KNK7" s="26"/>
      <c r="KNL7" s="26"/>
      <c r="KNM7" s="26"/>
      <c r="KNN7" s="26"/>
      <c r="KNO7" s="26"/>
      <c r="KNP7" s="26"/>
      <c r="KNQ7" s="26"/>
      <c r="KNR7" s="26"/>
      <c r="KNS7" s="26"/>
      <c r="KNT7" s="26"/>
      <c r="KNU7" s="26"/>
      <c r="KNV7" s="26"/>
      <c r="KNW7" s="26"/>
      <c r="KNX7" s="26"/>
      <c r="KNY7" s="26"/>
      <c r="KNZ7" s="26"/>
      <c r="KOA7" s="26"/>
      <c r="KOB7" s="26"/>
      <c r="KOC7" s="26"/>
      <c r="KOD7" s="26"/>
      <c r="KOE7" s="26"/>
      <c r="KOF7" s="26"/>
      <c r="KOG7" s="26"/>
      <c r="KOH7" s="26"/>
      <c r="KOI7" s="26"/>
      <c r="KOJ7" s="26"/>
      <c r="KOK7" s="26"/>
      <c r="KOL7" s="26"/>
      <c r="KOM7" s="26"/>
      <c r="KON7" s="26"/>
      <c r="KOO7" s="26"/>
      <c r="KOP7" s="26"/>
      <c r="KOQ7" s="26"/>
      <c r="KOR7" s="26"/>
      <c r="KOS7" s="26"/>
      <c r="KOT7" s="26"/>
      <c r="KOU7" s="26"/>
      <c r="KOV7" s="26"/>
      <c r="KOW7" s="26"/>
      <c r="KOX7" s="26"/>
      <c r="KOY7" s="26"/>
      <c r="KOZ7" s="26"/>
      <c r="KPA7" s="26"/>
      <c r="KPB7" s="26"/>
      <c r="KPC7" s="26"/>
      <c r="KPD7" s="26"/>
      <c r="KPE7" s="26"/>
      <c r="KPF7" s="26"/>
      <c r="KPG7" s="26"/>
      <c r="KPH7" s="26"/>
      <c r="KPI7" s="26"/>
      <c r="KPJ7" s="26"/>
      <c r="KPK7" s="26"/>
      <c r="KPL7" s="26"/>
      <c r="KPM7" s="26"/>
      <c r="KPN7" s="26"/>
      <c r="KPO7" s="26"/>
      <c r="KPP7" s="26"/>
      <c r="KPQ7" s="26"/>
      <c r="KPR7" s="26"/>
      <c r="KPS7" s="26"/>
      <c r="KPT7" s="26"/>
      <c r="KPU7" s="26"/>
      <c r="KPV7" s="26"/>
      <c r="KPW7" s="26"/>
      <c r="KPX7" s="26"/>
      <c r="KPY7" s="26"/>
      <c r="KPZ7" s="26"/>
      <c r="KQA7" s="26"/>
      <c r="KQB7" s="26"/>
      <c r="KQC7" s="26"/>
      <c r="KQD7" s="26"/>
      <c r="KQE7" s="26"/>
      <c r="KQF7" s="26"/>
      <c r="KQG7" s="26"/>
      <c r="KQH7" s="26"/>
      <c r="KQI7" s="26"/>
      <c r="KQJ7" s="26"/>
      <c r="KQK7" s="26"/>
      <c r="KQL7" s="26"/>
      <c r="KQM7" s="26"/>
      <c r="KQN7" s="26"/>
      <c r="KQO7" s="26"/>
      <c r="KQP7" s="26"/>
      <c r="KQQ7" s="26"/>
      <c r="KQR7" s="26"/>
      <c r="KQS7" s="26"/>
      <c r="KQT7" s="26"/>
      <c r="KQU7" s="26"/>
      <c r="KQV7" s="26"/>
      <c r="KQW7" s="26"/>
      <c r="KQX7" s="26"/>
      <c r="KQY7" s="26"/>
      <c r="KQZ7" s="26"/>
      <c r="KRA7" s="26"/>
      <c r="KRB7" s="26"/>
      <c r="KRC7" s="26"/>
      <c r="KRD7" s="26"/>
      <c r="KRE7" s="26"/>
      <c r="KRF7" s="26"/>
      <c r="KRG7" s="26"/>
      <c r="KRH7" s="26"/>
      <c r="KRI7" s="26"/>
      <c r="KRJ7" s="26"/>
      <c r="KRK7" s="26"/>
      <c r="KRL7" s="26"/>
      <c r="KRM7" s="26"/>
      <c r="KRN7" s="26"/>
      <c r="KRO7" s="26"/>
      <c r="KRP7" s="26"/>
      <c r="KRQ7" s="26"/>
      <c r="KRR7" s="26"/>
      <c r="KRS7" s="26"/>
      <c r="KRT7" s="26"/>
      <c r="KRU7" s="26"/>
      <c r="KRV7" s="26"/>
      <c r="KRW7" s="26"/>
      <c r="KRX7" s="26"/>
      <c r="KRY7" s="26"/>
      <c r="KRZ7" s="26"/>
      <c r="KSA7" s="26"/>
      <c r="KSB7" s="26"/>
      <c r="KSC7" s="26"/>
      <c r="KSD7" s="26"/>
      <c r="KSE7" s="26"/>
      <c r="KSF7" s="26"/>
      <c r="KSG7" s="26"/>
      <c r="KSH7" s="26"/>
      <c r="KSI7" s="26"/>
      <c r="KSJ7" s="26"/>
      <c r="KSK7" s="26"/>
      <c r="KSL7" s="26"/>
      <c r="KSM7" s="26"/>
      <c r="KSN7" s="26"/>
      <c r="KSO7" s="26"/>
      <c r="KSP7" s="26"/>
      <c r="KSQ7" s="26"/>
      <c r="KSR7" s="26"/>
      <c r="KSS7" s="26"/>
      <c r="KST7" s="26"/>
      <c r="KSU7" s="26"/>
      <c r="KSV7" s="26"/>
      <c r="KSW7" s="26"/>
      <c r="KSX7" s="26"/>
      <c r="KSY7" s="26"/>
      <c r="KSZ7" s="26"/>
      <c r="KTA7" s="26"/>
      <c r="KTB7" s="26"/>
      <c r="KTC7" s="26"/>
      <c r="KTD7" s="26"/>
      <c r="KTE7" s="26"/>
      <c r="KTF7" s="26"/>
      <c r="KTG7" s="26"/>
      <c r="KTH7" s="26"/>
      <c r="KTI7" s="26"/>
      <c r="KTJ7" s="26"/>
      <c r="KTK7" s="26"/>
      <c r="KTL7" s="26"/>
      <c r="KTM7" s="26"/>
      <c r="KTN7" s="26"/>
      <c r="KTO7" s="26"/>
      <c r="KTP7" s="26"/>
      <c r="KTQ7" s="26"/>
      <c r="KTR7" s="26"/>
      <c r="KTS7" s="26"/>
      <c r="KTT7" s="26"/>
      <c r="KTU7" s="26"/>
      <c r="KTV7" s="26"/>
      <c r="KTW7" s="26"/>
      <c r="KTX7" s="26"/>
      <c r="KTY7" s="26"/>
      <c r="KTZ7" s="26"/>
      <c r="KUA7" s="26"/>
      <c r="KUB7" s="26"/>
      <c r="KUC7" s="26"/>
      <c r="KUD7" s="26"/>
      <c r="KUE7" s="26"/>
      <c r="KUF7" s="26"/>
      <c r="KUG7" s="26"/>
      <c r="KUH7" s="26"/>
      <c r="KUI7" s="26"/>
      <c r="KUJ7" s="26"/>
      <c r="KUK7" s="26"/>
      <c r="KUL7" s="26"/>
      <c r="KUM7" s="26"/>
      <c r="KUN7" s="26"/>
      <c r="KUO7" s="26"/>
      <c r="KUP7" s="26"/>
      <c r="KUQ7" s="26"/>
      <c r="KUR7" s="26"/>
      <c r="KUS7" s="26"/>
      <c r="KUT7" s="26"/>
      <c r="KUU7" s="26"/>
      <c r="KUV7" s="26"/>
      <c r="KUW7" s="26"/>
      <c r="KUX7" s="26"/>
      <c r="KUY7" s="26"/>
      <c r="KUZ7" s="26"/>
      <c r="KVA7" s="26"/>
      <c r="KVB7" s="26"/>
      <c r="KVC7" s="26"/>
      <c r="KVD7" s="26"/>
      <c r="KVE7" s="26"/>
      <c r="KVF7" s="26"/>
      <c r="KVG7" s="26"/>
      <c r="KVH7" s="26"/>
      <c r="KVI7" s="26"/>
      <c r="KVJ7" s="26"/>
      <c r="KVK7" s="26"/>
      <c r="KVL7" s="26"/>
      <c r="KVM7" s="26"/>
      <c r="KVN7" s="26"/>
      <c r="KVO7" s="26"/>
      <c r="KVP7" s="26"/>
      <c r="KVQ7" s="26"/>
      <c r="KVR7" s="26"/>
      <c r="KVS7" s="26"/>
      <c r="KVT7" s="26"/>
      <c r="KVU7" s="26"/>
      <c r="KVV7" s="26"/>
      <c r="KVW7" s="26"/>
      <c r="KVX7" s="26"/>
      <c r="KVY7" s="26"/>
      <c r="KVZ7" s="26"/>
      <c r="KWA7" s="26"/>
      <c r="KWB7" s="26"/>
      <c r="KWC7" s="26"/>
      <c r="KWD7" s="26"/>
      <c r="KWE7" s="26"/>
      <c r="KWF7" s="26"/>
      <c r="KWG7" s="26"/>
      <c r="KWH7" s="26"/>
      <c r="KWI7" s="26"/>
      <c r="KWJ7" s="26"/>
      <c r="KWK7" s="26"/>
      <c r="KWL7" s="26"/>
      <c r="KWM7" s="26"/>
      <c r="KWN7" s="26"/>
      <c r="KWO7" s="26"/>
      <c r="KWP7" s="26"/>
      <c r="KWQ7" s="26"/>
      <c r="KWR7" s="26"/>
      <c r="KWS7" s="26"/>
      <c r="KWT7" s="26"/>
      <c r="KWU7" s="26"/>
      <c r="KWV7" s="26"/>
      <c r="KWW7" s="26"/>
      <c r="KWX7" s="26"/>
      <c r="KWY7" s="26"/>
      <c r="KWZ7" s="26"/>
      <c r="KXA7" s="26"/>
      <c r="KXB7" s="26"/>
      <c r="KXC7" s="26"/>
      <c r="KXD7" s="26"/>
      <c r="KXE7" s="26"/>
      <c r="KXF7" s="26"/>
      <c r="KXG7" s="26"/>
      <c r="KXH7" s="26"/>
      <c r="KXI7" s="26"/>
      <c r="KXJ7" s="26"/>
      <c r="KXK7" s="26"/>
      <c r="KXL7" s="26"/>
      <c r="KXM7" s="26"/>
      <c r="KXN7" s="26"/>
      <c r="KXO7" s="26"/>
      <c r="KXP7" s="26"/>
      <c r="KXQ7" s="26"/>
      <c r="KXR7" s="26"/>
      <c r="KXS7" s="26"/>
      <c r="KXT7" s="26"/>
      <c r="KXU7" s="26"/>
      <c r="KXV7" s="26"/>
      <c r="KXW7" s="26"/>
      <c r="KXX7" s="26"/>
      <c r="KXY7" s="26"/>
      <c r="KXZ7" s="26"/>
      <c r="KYA7" s="26"/>
      <c r="KYB7" s="26"/>
      <c r="KYC7" s="26"/>
      <c r="KYD7" s="26"/>
      <c r="KYE7" s="26"/>
      <c r="KYF7" s="26"/>
      <c r="KYG7" s="26"/>
      <c r="KYH7" s="26"/>
      <c r="KYI7" s="26"/>
      <c r="KYJ7" s="26"/>
      <c r="KYK7" s="26"/>
      <c r="KYL7" s="26"/>
      <c r="KYM7" s="26"/>
      <c r="KYN7" s="26"/>
      <c r="KYO7" s="26"/>
      <c r="KYP7" s="26"/>
      <c r="KYQ7" s="26"/>
      <c r="KYR7" s="26"/>
      <c r="KYS7" s="26"/>
      <c r="KYT7" s="26"/>
      <c r="KYU7" s="26"/>
      <c r="KYV7" s="26"/>
      <c r="KYW7" s="26"/>
      <c r="KYX7" s="26"/>
      <c r="KYY7" s="26"/>
      <c r="KYZ7" s="26"/>
      <c r="KZA7" s="26"/>
      <c r="KZB7" s="26"/>
      <c r="KZC7" s="26"/>
      <c r="KZD7" s="26"/>
      <c r="KZE7" s="26"/>
      <c r="KZF7" s="26"/>
      <c r="KZG7" s="26"/>
      <c r="KZH7" s="26"/>
      <c r="KZI7" s="26"/>
      <c r="KZJ7" s="26"/>
      <c r="KZK7" s="26"/>
      <c r="KZL7" s="26"/>
      <c r="KZM7" s="26"/>
      <c r="KZN7" s="26"/>
      <c r="KZO7" s="26"/>
      <c r="KZP7" s="26"/>
      <c r="KZQ7" s="26"/>
      <c r="KZR7" s="26"/>
      <c r="KZS7" s="26"/>
      <c r="KZT7" s="26"/>
      <c r="KZU7" s="26"/>
      <c r="KZV7" s="26"/>
      <c r="KZW7" s="26"/>
      <c r="KZX7" s="26"/>
      <c r="KZY7" s="26"/>
      <c r="KZZ7" s="26"/>
      <c r="LAA7" s="26"/>
      <c r="LAB7" s="26"/>
      <c r="LAC7" s="26"/>
      <c r="LAD7" s="26"/>
      <c r="LAE7" s="26"/>
      <c r="LAF7" s="26"/>
      <c r="LAG7" s="26"/>
      <c r="LAH7" s="26"/>
      <c r="LAI7" s="26"/>
      <c r="LAJ7" s="26"/>
      <c r="LAK7" s="26"/>
      <c r="LAL7" s="26"/>
      <c r="LAM7" s="26"/>
      <c r="LAN7" s="26"/>
      <c r="LAO7" s="26"/>
      <c r="LAP7" s="26"/>
      <c r="LAQ7" s="26"/>
      <c r="LAR7" s="26"/>
      <c r="LAS7" s="26"/>
      <c r="LAT7" s="26"/>
      <c r="LAU7" s="26"/>
      <c r="LAV7" s="26"/>
      <c r="LAW7" s="26"/>
      <c r="LAX7" s="26"/>
      <c r="LAY7" s="26"/>
      <c r="LAZ7" s="26"/>
      <c r="LBA7" s="26"/>
      <c r="LBB7" s="26"/>
      <c r="LBC7" s="26"/>
      <c r="LBD7" s="26"/>
      <c r="LBE7" s="26"/>
      <c r="LBF7" s="26"/>
      <c r="LBG7" s="26"/>
      <c r="LBH7" s="26"/>
      <c r="LBI7" s="26"/>
      <c r="LBJ7" s="26"/>
      <c r="LBK7" s="26"/>
      <c r="LBL7" s="26"/>
      <c r="LBM7" s="26"/>
      <c r="LBN7" s="26"/>
      <c r="LBO7" s="26"/>
      <c r="LBP7" s="26"/>
      <c r="LBQ7" s="26"/>
      <c r="LBR7" s="26"/>
      <c r="LBS7" s="26"/>
      <c r="LBT7" s="26"/>
      <c r="LBU7" s="26"/>
      <c r="LBV7" s="26"/>
      <c r="LBW7" s="26"/>
      <c r="LBX7" s="26"/>
      <c r="LBY7" s="26"/>
      <c r="LBZ7" s="26"/>
      <c r="LCA7" s="26"/>
      <c r="LCB7" s="26"/>
      <c r="LCC7" s="26"/>
      <c r="LCD7" s="26"/>
      <c r="LCE7" s="26"/>
      <c r="LCF7" s="26"/>
      <c r="LCG7" s="26"/>
      <c r="LCH7" s="26"/>
      <c r="LCI7" s="26"/>
      <c r="LCJ7" s="26"/>
      <c r="LCK7" s="26"/>
      <c r="LCL7" s="26"/>
      <c r="LCM7" s="26"/>
      <c r="LCN7" s="26"/>
      <c r="LCO7" s="26"/>
      <c r="LCP7" s="26"/>
      <c r="LCQ7" s="26"/>
      <c r="LCR7" s="26"/>
      <c r="LCS7" s="26"/>
      <c r="LCT7" s="26"/>
      <c r="LCU7" s="26"/>
      <c r="LCV7" s="26"/>
      <c r="LCW7" s="26"/>
      <c r="LCX7" s="26"/>
      <c r="LCY7" s="26"/>
      <c r="LCZ7" s="26"/>
      <c r="LDA7" s="26"/>
      <c r="LDB7" s="26"/>
      <c r="LDC7" s="26"/>
      <c r="LDD7" s="26"/>
      <c r="LDE7" s="26"/>
      <c r="LDF7" s="26"/>
      <c r="LDG7" s="26"/>
      <c r="LDH7" s="26"/>
      <c r="LDI7" s="26"/>
      <c r="LDJ7" s="26"/>
      <c r="LDK7" s="26"/>
      <c r="LDL7" s="26"/>
      <c r="LDM7" s="26"/>
      <c r="LDN7" s="26"/>
      <c r="LDO7" s="26"/>
      <c r="LDP7" s="26"/>
      <c r="LDQ7" s="26"/>
      <c r="LDR7" s="26"/>
      <c r="LDS7" s="26"/>
      <c r="LDT7" s="26"/>
      <c r="LDU7" s="26"/>
      <c r="LDV7" s="26"/>
      <c r="LDW7" s="26"/>
      <c r="LDX7" s="26"/>
      <c r="LDY7" s="26"/>
      <c r="LDZ7" s="26"/>
      <c r="LEA7" s="26"/>
      <c r="LEB7" s="26"/>
      <c r="LEC7" s="26"/>
      <c r="LED7" s="26"/>
      <c r="LEE7" s="26"/>
      <c r="LEF7" s="26"/>
      <c r="LEG7" s="26"/>
      <c r="LEH7" s="26"/>
      <c r="LEI7" s="26"/>
      <c r="LEJ7" s="26"/>
      <c r="LEK7" s="26"/>
      <c r="LEL7" s="26"/>
      <c r="LEM7" s="26"/>
      <c r="LEN7" s="26"/>
      <c r="LEO7" s="26"/>
      <c r="LEP7" s="26"/>
      <c r="LEQ7" s="26"/>
      <c r="LER7" s="26"/>
      <c r="LES7" s="26"/>
      <c r="LET7" s="26"/>
      <c r="LEU7" s="26"/>
      <c r="LEV7" s="26"/>
      <c r="LEW7" s="26"/>
      <c r="LEX7" s="26"/>
      <c r="LEY7" s="26"/>
      <c r="LEZ7" s="26"/>
      <c r="LFA7" s="26"/>
      <c r="LFB7" s="26"/>
      <c r="LFC7" s="26"/>
      <c r="LFD7" s="26"/>
      <c r="LFE7" s="26"/>
      <c r="LFF7" s="26"/>
      <c r="LFG7" s="26"/>
      <c r="LFH7" s="26"/>
      <c r="LFI7" s="26"/>
      <c r="LFJ7" s="26"/>
      <c r="LFK7" s="26"/>
      <c r="LFL7" s="26"/>
      <c r="LFM7" s="26"/>
      <c r="LFN7" s="26"/>
      <c r="LFO7" s="26"/>
      <c r="LFP7" s="26"/>
      <c r="LFQ7" s="26"/>
      <c r="LFR7" s="26"/>
      <c r="LFS7" s="26"/>
      <c r="LFT7" s="26"/>
      <c r="LFU7" s="26"/>
      <c r="LFV7" s="26"/>
      <c r="LFW7" s="26"/>
      <c r="LFX7" s="26"/>
      <c r="LFY7" s="26"/>
      <c r="LFZ7" s="26"/>
      <c r="LGA7" s="26"/>
      <c r="LGB7" s="26"/>
      <c r="LGC7" s="26"/>
      <c r="LGD7" s="26"/>
      <c r="LGE7" s="26"/>
      <c r="LGF7" s="26"/>
      <c r="LGG7" s="26"/>
      <c r="LGH7" s="26"/>
      <c r="LGI7" s="26"/>
      <c r="LGJ7" s="26"/>
      <c r="LGK7" s="26"/>
      <c r="LGL7" s="26"/>
      <c r="LGM7" s="26"/>
      <c r="LGN7" s="26"/>
      <c r="LGO7" s="26"/>
      <c r="LGP7" s="26"/>
      <c r="LGQ7" s="26"/>
      <c r="LGR7" s="26"/>
      <c r="LGS7" s="26"/>
      <c r="LGT7" s="26"/>
      <c r="LGU7" s="26"/>
      <c r="LGV7" s="26"/>
      <c r="LGW7" s="26"/>
      <c r="LGX7" s="26"/>
      <c r="LGY7" s="26"/>
      <c r="LGZ7" s="26"/>
      <c r="LHA7" s="26"/>
      <c r="LHB7" s="26"/>
      <c r="LHC7" s="26"/>
      <c r="LHD7" s="26"/>
      <c r="LHE7" s="26"/>
      <c r="LHF7" s="26"/>
      <c r="LHG7" s="26"/>
      <c r="LHH7" s="26"/>
      <c r="LHI7" s="26"/>
      <c r="LHJ7" s="26"/>
      <c r="LHK7" s="26"/>
      <c r="LHL7" s="26"/>
      <c r="LHM7" s="26"/>
      <c r="LHN7" s="26"/>
      <c r="LHO7" s="26"/>
      <c r="LHP7" s="26"/>
      <c r="LHQ7" s="26"/>
      <c r="LHR7" s="26"/>
      <c r="LHS7" s="26"/>
      <c r="LHT7" s="26"/>
      <c r="LHU7" s="26"/>
      <c r="LHV7" s="26"/>
      <c r="LHW7" s="26"/>
      <c r="LHX7" s="26"/>
      <c r="LHY7" s="26"/>
      <c r="LHZ7" s="26"/>
      <c r="LIA7" s="26"/>
      <c r="LIB7" s="26"/>
      <c r="LIC7" s="26"/>
      <c r="LID7" s="26"/>
      <c r="LIE7" s="26"/>
      <c r="LIF7" s="26"/>
      <c r="LIG7" s="26"/>
      <c r="LIH7" s="26"/>
      <c r="LII7" s="26"/>
      <c r="LIJ7" s="26"/>
      <c r="LIK7" s="26"/>
      <c r="LIL7" s="26"/>
      <c r="LIM7" s="26"/>
      <c r="LIN7" s="26"/>
      <c r="LIO7" s="26"/>
      <c r="LIP7" s="26"/>
      <c r="LIQ7" s="26"/>
      <c r="LIR7" s="26"/>
      <c r="LIS7" s="26"/>
      <c r="LIT7" s="26"/>
      <c r="LIU7" s="26"/>
      <c r="LIV7" s="26"/>
      <c r="LIW7" s="26"/>
      <c r="LIX7" s="26"/>
      <c r="LIY7" s="26"/>
      <c r="LIZ7" s="26"/>
      <c r="LJA7" s="26"/>
      <c r="LJB7" s="26"/>
      <c r="LJC7" s="26"/>
      <c r="LJD7" s="26"/>
      <c r="LJE7" s="26"/>
      <c r="LJF7" s="26"/>
      <c r="LJG7" s="26"/>
      <c r="LJH7" s="26"/>
      <c r="LJI7" s="26"/>
      <c r="LJJ7" s="26"/>
      <c r="LJK7" s="26"/>
      <c r="LJL7" s="26"/>
      <c r="LJM7" s="26"/>
      <c r="LJN7" s="26"/>
      <c r="LJO7" s="26"/>
      <c r="LJP7" s="26"/>
      <c r="LJQ7" s="26"/>
      <c r="LJR7" s="26"/>
      <c r="LJS7" s="26"/>
      <c r="LJT7" s="26"/>
      <c r="LJU7" s="26"/>
      <c r="LJV7" s="26"/>
      <c r="LJW7" s="26"/>
      <c r="LJX7" s="26"/>
      <c r="LJY7" s="26"/>
      <c r="LJZ7" s="26"/>
      <c r="LKA7" s="26"/>
      <c r="LKB7" s="26"/>
      <c r="LKC7" s="26"/>
      <c r="LKD7" s="26"/>
      <c r="LKE7" s="26"/>
      <c r="LKF7" s="26"/>
      <c r="LKG7" s="26"/>
      <c r="LKH7" s="26"/>
      <c r="LKI7" s="26"/>
      <c r="LKJ7" s="26"/>
      <c r="LKK7" s="26"/>
      <c r="LKL7" s="26"/>
      <c r="LKM7" s="26"/>
      <c r="LKN7" s="26"/>
      <c r="LKO7" s="26"/>
      <c r="LKP7" s="26"/>
      <c r="LKQ7" s="26"/>
      <c r="LKR7" s="26"/>
      <c r="LKS7" s="26"/>
      <c r="LKT7" s="26"/>
      <c r="LKU7" s="26"/>
      <c r="LKV7" s="26"/>
      <c r="LKW7" s="26"/>
      <c r="LKX7" s="26"/>
      <c r="LKY7" s="26"/>
      <c r="LKZ7" s="26"/>
      <c r="LLA7" s="26"/>
      <c r="LLB7" s="26"/>
      <c r="LLC7" s="26"/>
      <c r="LLD7" s="26"/>
      <c r="LLE7" s="26"/>
      <c r="LLF7" s="26"/>
      <c r="LLG7" s="26"/>
      <c r="LLH7" s="26"/>
      <c r="LLI7" s="26"/>
      <c r="LLJ7" s="26"/>
      <c r="LLK7" s="26"/>
      <c r="LLL7" s="26"/>
      <c r="LLM7" s="26"/>
      <c r="LLN7" s="26"/>
      <c r="LLO7" s="26"/>
      <c r="LLP7" s="26"/>
      <c r="LLQ7" s="26"/>
      <c r="LLR7" s="26"/>
      <c r="LLS7" s="26"/>
      <c r="LLT7" s="26"/>
      <c r="LLU7" s="26"/>
      <c r="LLV7" s="26"/>
      <c r="LLW7" s="26"/>
      <c r="LLX7" s="26"/>
      <c r="LLY7" s="26"/>
      <c r="LLZ7" s="26"/>
      <c r="LMA7" s="26"/>
      <c r="LMB7" s="26"/>
      <c r="LMC7" s="26"/>
      <c r="LMD7" s="26"/>
      <c r="LME7" s="26"/>
      <c r="LMF7" s="26"/>
      <c r="LMG7" s="26"/>
      <c r="LMH7" s="26"/>
      <c r="LMI7" s="26"/>
      <c r="LMJ7" s="26"/>
      <c r="LMK7" s="26"/>
      <c r="LML7" s="26"/>
      <c r="LMM7" s="26"/>
      <c r="LMN7" s="26"/>
      <c r="LMO7" s="26"/>
      <c r="LMP7" s="26"/>
      <c r="LMQ7" s="26"/>
      <c r="LMR7" s="26"/>
      <c r="LMS7" s="26"/>
      <c r="LMT7" s="26"/>
      <c r="LMU7" s="26"/>
      <c r="LMV7" s="26"/>
      <c r="LMW7" s="26"/>
      <c r="LMX7" s="26"/>
      <c r="LMY7" s="26"/>
      <c r="LMZ7" s="26"/>
      <c r="LNA7" s="26"/>
      <c r="LNB7" s="26"/>
      <c r="LNC7" s="26"/>
      <c r="LND7" s="26"/>
      <c r="LNE7" s="26"/>
      <c r="LNF7" s="26"/>
      <c r="LNG7" s="26"/>
      <c r="LNH7" s="26"/>
      <c r="LNI7" s="26"/>
      <c r="LNJ7" s="26"/>
      <c r="LNK7" s="26"/>
      <c r="LNL7" s="26"/>
      <c r="LNM7" s="26"/>
      <c r="LNN7" s="26"/>
      <c r="LNO7" s="26"/>
      <c r="LNP7" s="26"/>
      <c r="LNQ7" s="26"/>
      <c r="LNR7" s="26"/>
      <c r="LNS7" s="26"/>
      <c r="LNT7" s="26"/>
      <c r="LNU7" s="26"/>
      <c r="LNV7" s="26"/>
      <c r="LNW7" s="26"/>
      <c r="LNX7" s="26"/>
      <c r="LNY7" s="26"/>
      <c r="LNZ7" s="26"/>
      <c r="LOA7" s="26"/>
      <c r="LOB7" s="26"/>
      <c r="LOC7" s="26"/>
      <c r="LOD7" s="26"/>
      <c r="LOE7" s="26"/>
      <c r="LOF7" s="26"/>
      <c r="LOG7" s="26"/>
      <c r="LOH7" s="26"/>
      <c r="LOI7" s="26"/>
      <c r="LOJ7" s="26"/>
      <c r="LOK7" s="26"/>
      <c r="LOL7" s="26"/>
      <c r="LOM7" s="26"/>
      <c r="LON7" s="26"/>
      <c r="LOO7" s="26"/>
      <c r="LOP7" s="26"/>
      <c r="LOQ7" s="26"/>
      <c r="LOR7" s="26"/>
      <c r="LOS7" s="26"/>
      <c r="LOT7" s="26"/>
      <c r="LOU7" s="26"/>
      <c r="LOV7" s="26"/>
      <c r="LOW7" s="26"/>
      <c r="LOX7" s="26"/>
      <c r="LOY7" s="26"/>
      <c r="LOZ7" s="26"/>
      <c r="LPA7" s="26"/>
      <c r="LPB7" s="26"/>
      <c r="LPC7" s="26"/>
      <c r="LPD7" s="26"/>
      <c r="LPE7" s="26"/>
      <c r="LPF7" s="26"/>
      <c r="LPG7" s="26"/>
      <c r="LPH7" s="26"/>
      <c r="LPI7" s="26"/>
      <c r="LPJ7" s="26"/>
      <c r="LPK7" s="26"/>
      <c r="LPL7" s="26"/>
      <c r="LPM7" s="26"/>
      <c r="LPN7" s="26"/>
      <c r="LPO7" s="26"/>
      <c r="LPP7" s="26"/>
      <c r="LPQ7" s="26"/>
      <c r="LPR7" s="26"/>
      <c r="LPS7" s="26"/>
      <c r="LPT7" s="26"/>
      <c r="LPU7" s="26"/>
      <c r="LPV7" s="26"/>
      <c r="LPW7" s="26"/>
      <c r="LPX7" s="26"/>
      <c r="LPY7" s="26"/>
      <c r="LPZ7" s="26"/>
      <c r="LQA7" s="26"/>
      <c r="LQB7" s="26"/>
      <c r="LQC7" s="26"/>
      <c r="LQD7" s="26"/>
      <c r="LQE7" s="26"/>
      <c r="LQF7" s="26"/>
      <c r="LQG7" s="26"/>
      <c r="LQH7" s="26"/>
      <c r="LQI7" s="26"/>
      <c r="LQJ7" s="26"/>
      <c r="LQK7" s="26"/>
      <c r="LQL7" s="26"/>
      <c r="LQM7" s="26"/>
      <c r="LQN7" s="26"/>
      <c r="LQO7" s="26"/>
      <c r="LQP7" s="26"/>
      <c r="LQQ7" s="26"/>
      <c r="LQR7" s="26"/>
      <c r="LQS7" s="26"/>
      <c r="LQT7" s="26"/>
      <c r="LQU7" s="26"/>
      <c r="LQV7" s="26"/>
      <c r="LQW7" s="26"/>
      <c r="LQX7" s="26"/>
      <c r="LQY7" s="26"/>
      <c r="LQZ7" s="26"/>
      <c r="LRA7" s="26"/>
      <c r="LRB7" s="26"/>
      <c r="LRC7" s="26"/>
      <c r="LRD7" s="26"/>
      <c r="LRE7" s="26"/>
      <c r="LRF7" s="26"/>
      <c r="LRG7" s="26"/>
      <c r="LRH7" s="26"/>
      <c r="LRI7" s="26"/>
      <c r="LRJ7" s="26"/>
      <c r="LRK7" s="26"/>
      <c r="LRL7" s="26"/>
      <c r="LRM7" s="26"/>
      <c r="LRN7" s="26"/>
      <c r="LRO7" s="26"/>
      <c r="LRP7" s="26"/>
      <c r="LRQ7" s="26"/>
      <c r="LRR7" s="26"/>
      <c r="LRS7" s="26"/>
      <c r="LRT7" s="26"/>
      <c r="LRU7" s="26"/>
      <c r="LRV7" s="26"/>
      <c r="LRW7" s="26"/>
      <c r="LRX7" s="26"/>
      <c r="LRY7" s="26"/>
      <c r="LRZ7" s="26"/>
      <c r="LSA7" s="26"/>
      <c r="LSB7" s="26"/>
      <c r="LSC7" s="26"/>
      <c r="LSD7" s="26"/>
      <c r="LSE7" s="26"/>
      <c r="LSF7" s="26"/>
      <c r="LSG7" s="26"/>
      <c r="LSH7" s="26"/>
      <c r="LSI7" s="26"/>
      <c r="LSJ7" s="26"/>
      <c r="LSK7" s="26"/>
      <c r="LSL7" s="26"/>
      <c r="LSM7" s="26"/>
      <c r="LSN7" s="26"/>
      <c r="LSO7" s="26"/>
      <c r="LSP7" s="26"/>
      <c r="LSQ7" s="26"/>
      <c r="LSR7" s="26"/>
      <c r="LSS7" s="26"/>
      <c r="LST7" s="26"/>
      <c r="LSU7" s="26"/>
      <c r="LSV7" s="26"/>
      <c r="LSW7" s="26"/>
      <c r="LSX7" s="26"/>
      <c r="LSY7" s="26"/>
      <c r="LSZ7" s="26"/>
      <c r="LTA7" s="26"/>
      <c r="LTB7" s="26"/>
      <c r="LTC7" s="26"/>
      <c r="LTD7" s="26"/>
      <c r="LTE7" s="26"/>
      <c r="LTF7" s="26"/>
      <c r="LTG7" s="26"/>
      <c r="LTH7" s="26"/>
      <c r="LTI7" s="26"/>
      <c r="LTJ7" s="26"/>
      <c r="LTK7" s="26"/>
      <c r="LTL7" s="26"/>
      <c r="LTM7" s="26"/>
      <c r="LTN7" s="26"/>
      <c r="LTO7" s="26"/>
      <c r="LTP7" s="26"/>
      <c r="LTQ7" s="26"/>
      <c r="LTR7" s="26"/>
      <c r="LTS7" s="26"/>
      <c r="LTT7" s="26"/>
      <c r="LTU7" s="26"/>
      <c r="LTV7" s="26"/>
      <c r="LTW7" s="26"/>
      <c r="LTX7" s="26"/>
      <c r="LTY7" s="26"/>
      <c r="LTZ7" s="26"/>
      <c r="LUA7" s="26"/>
      <c r="LUB7" s="26"/>
      <c r="LUC7" s="26"/>
      <c r="LUD7" s="26"/>
      <c r="LUE7" s="26"/>
      <c r="LUF7" s="26"/>
      <c r="LUG7" s="26"/>
      <c r="LUH7" s="26"/>
      <c r="LUI7" s="26"/>
      <c r="LUJ7" s="26"/>
      <c r="LUK7" s="26"/>
      <c r="LUL7" s="26"/>
      <c r="LUM7" s="26"/>
      <c r="LUN7" s="26"/>
      <c r="LUO7" s="26"/>
      <c r="LUP7" s="26"/>
      <c r="LUQ7" s="26"/>
      <c r="LUR7" s="26"/>
      <c r="LUS7" s="26"/>
      <c r="LUT7" s="26"/>
      <c r="LUU7" s="26"/>
      <c r="LUV7" s="26"/>
      <c r="LUW7" s="26"/>
      <c r="LUX7" s="26"/>
      <c r="LUY7" s="26"/>
      <c r="LUZ7" s="26"/>
      <c r="LVA7" s="26"/>
      <c r="LVB7" s="26"/>
      <c r="LVC7" s="26"/>
      <c r="LVD7" s="26"/>
      <c r="LVE7" s="26"/>
      <c r="LVF7" s="26"/>
      <c r="LVG7" s="26"/>
      <c r="LVH7" s="26"/>
      <c r="LVI7" s="26"/>
      <c r="LVJ7" s="26"/>
      <c r="LVK7" s="26"/>
      <c r="LVL7" s="26"/>
      <c r="LVM7" s="26"/>
      <c r="LVN7" s="26"/>
      <c r="LVO7" s="26"/>
      <c r="LVP7" s="26"/>
      <c r="LVQ7" s="26"/>
      <c r="LVR7" s="26"/>
      <c r="LVS7" s="26"/>
      <c r="LVT7" s="26"/>
      <c r="LVU7" s="26"/>
      <c r="LVV7" s="26"/>
      <c r="LVW7" s="26"/>
      <c r="LVX7" s="26"/>
      <c r="LVY7" s="26"/>
      <c r="LVZ7" s="26"/>
      <c r="LWA7" s="26"/>
      <c r="LWB7" s="26"/>
      <c r="LWC7" s="26"/>
      <c r="LWD7" s="26"/>
      <c r="LWE7" s="26"/>
      <c r="LWF7" s="26"/>
      <c r="LWG7" s="26"/>
      <c r="LWH7" s="26"/>
      <c r="LWI7" s="26"/>
      <c r="LWJ7" s="26"/>
      <c r="LWK7" s="26"/>
      <c r="LWL7" s="26"/>
      <c r="LWM7" s="26"/>
      <c r="LWN7" s="26"/>
      <c r="LWO7" s="26"/>
      <c r="LWP7" s="26"/>
      <c r="LWQ7" s="26"/>
      <c r="LWR7" s="26"/>
      <c r="LWS7" s="26"/>
      <c r="LWT7" s="26"/>
      <c r="LWU7" s="26"/>
      <c r="LWV7" s="26"/>
      <c r="LWW7" s="26"/>
      <c r="LWX7" s="26"/>
      <c r="LWY7" s="26"/>
      <c r="LWZ7" s="26"/>
      <c r="LXA7" s="26"/>
      <c r="LXB7" s="26"/>
      <c r="LXC7" s="26"/>
      <c r="LXD7" s="26"/>
      <c r="LXE7" s="26"/>
      <c r="LXF7" s="26"/>
      <c r="LXG7" s="26"/>
      <c r="LXH7" s="26"/>
      <c r="LXI7" s="26"/>
      <c r="LXJ7" s="26"/>
      <c r="LXK7" s="26"/>
      <c r="LXL7" s="26"/>
      <c r="LXM7" s="26"/>
      <c r="LXN7" s="26"/>
      <c r="LXO7" s="26"/>
      <c r="LXP7" s="26"/>
      <c r="LXQ7" s="26"/>
      <c r="LXR7" s="26"/>
      <c r="LXS7" s="26"/>
      <c r="LXT7" s="26"/>
      <c r="LXU7" s="26"/>
      <c r="LXV7" s="26"/>
      <c r="LXW7" s="26"/>
      <c r="LXX7" s="26"/>
      <c r="LXY7" s="26"/>
      <c r="LXZ7" s="26"/>
      <c r="LYA7" s="26"/>
      <c r="LYB7" s="26"/>
      <c r="LYC7" s="26"/>
      <c r="LYD7" s="26"/>
      <c r="LYE7" s="26"/>
      <c r="LYF7" s="26"/>
      <c r="LYG7" s="26"/>
      <c r="LYH7" s="26"/>
      <c r="LYI7" s="26"/>
      <c r="LYJ7" s="26"/>
      <c r="LYK7" s="26"/>
      <c r="LYL7" s="26"/>
      <c r="LYM7" s="26"/>
      <c r="LYN7" s="26"/>
      <c r="LYO7" s="26"/>
      <c r="LYP7" s="26"/>
      <c r="LYQ7" s="26"/>
      <c r="LYR7" s="26"/>
      <c r="LYS7" s="26"/>
      <c r="LYT7" s="26"/>
      <c r="LYU7" s="26"/>
      <c r="LYV7" s="26"/>
      <c r="LYW7" s="26"/>
      <c r="LYX7" s="26"/>
      <c r="LYY7" s="26"/>
      <c r="LYZ7" s="26"/>
      <c r="LZA7" s="26"/>
      <c r="LZB7" s="26"/>
      <c r="LZC7" s="26"/>
      <c r="LZD7" s="26"/>
      <c r="LZE7" s="26"/>
      <c r="LZF7" s="26"/>
      <c r="LZG7" s="26"/>
      <c r="LZH7" s="26"/>
      <c r="LZI7" s="26"/>
      <c r="LZJ7" s="26"/>
      <c r="LZK7" s="26"/>
      <c r="LZL7" s="26"/>
      <c r="LZM7" s="26"/>
      <c r="LZN7" s="26"/>
      <c r="LZO7" s="26"/>
      <c r="LZP7" s="26"/>
      <c r="LZQ7" s="26"/>
      <c r="LZR7" s="26"/>
      <c r="LZS7" s="26"/>
      <c r="LZT7" s="26"/>
      <c r="LZU7" s="26"/>
      <c r="LZV7" s="26"/>
      <c r="LZW7" s="26"/>
      <c r="LZX7" s="26"/>
      <c r="LZY7" s="26"/>
      <c r="LZZ7" s="26"/>
      <c r="MAA7" s="26"/>
      <c r="MAB7" s="26"/>
      <c r="MAC7" s="26"/>
      <c r="MAD7" s="26"/>
      <c r="MAE7" s="26"/>
      <c r="MAF7" s="26"/>
      <c r="MAG7" s="26"/>
      <c r="MAH7" s="26"/>
      <c r="MAI7" s="26"/>
      <c r="MAJ7" s="26"/>
      <c r="MAK7" s="26"/>
      <c r="MAL7" s="26"/>
      <c r="MAM7" s="26"/>
      <c r="MAN7" s="26"/>
      <c r="MAO7" s="26"/>
      <c r="MAP7" s="26"/>
      <c r="MAQ7" s="26"/>
      <c r="MAR7" s="26"/>
      <c r="MAS7" s="26"/>
      <c r="MAT7" s="26"/>
      <c r="MAU7" s="26"/>
      <c r="MAV7" s="26"/>
      <c r="MAW7" s="26"/>
      <c r="MAX7" s="26"/>
      <c r="MAY7" s="26"/>
      <c r="MAZ7" s="26"/>
      <c r="MBA7" s="26"/>
      <c r="MBB7" s="26"/>
      <c r="MBC7" s="26"/>
      <c r="MBD7" s="26"/>
      <c r="MBE7" s="26"/>
      <c r="MBF7" s="26"/>
      <c r="MBG7" s="26"/>
      <c r="MBH7" s="26"/>
      <c r="MBI7" s="26"/>
      <c r="MBJ7" s="26"/>
      <c r="MBK7" s="26"/>
      <c r="MBL7" s="26"/>
      <c r="MBM7" s="26"/>
      <c r="MBN7" s="26"/>
      <c r="MBO7" s="26"/>
      <c r="MBP7" s="26"/>
      <c r="MBQ7" s="26"/>
      <c r="MBR7" s="26"/>
      <c r="MBS7" s="26"/>
      <c r="MBT7" s="26"/>
      <c r="MBU7" s="26"/>
      <c r="MBV7" s="26"/>
      <c r="MBW7" s="26"/>
      <c r="MBX7" s="26"/>
      <c r="MBY7" s="26"/>
      <c r="MBZ7" s="26"/>
      <c r="MCA7" s="26"/>
      <c r="MCB7" s="26"/>
      <c r="MCC7" s="26"/>
      <c r="MCD7" s="26"/>
      <c r="MCE7" s="26"/>
      <c r="MCF7" s="26"/>
      <c r="MCG7" s="26"/>
      <c r="MCH7" s="26"/>
      <c r="MCI7" s="26"/>
      <c r="MCJ7" s="26"/>
      <c r="MCK7" s="26"/>
      <c r="MCL7" s="26"/>
      <c r="MCM7" s="26"/>
      <c r="MCN7" s="26"/>
      <c r="MCO7" s="26"/>
      <c r="MCP7" s="26"/>
      <c r="MCQ7" s="26"/>
      <c r="MCR7" s="26"/>
      <c r="MCS7" s="26"/>
      <c r="MCT7" s="26"/>
      <c r="MCU7" s="26"/>
      <c r="MCV7" s="26"/>
      <c r="MCW7" s="26"/>
      <c r="MCX7" s="26"/>
      <c r="MCY7" s="26"/>
      <c r="MCZ7" s="26"/>
      <c r="MDA7" s="26"/>
      <c r="MDB7" s="26"/>
      <c r="MDC7" s="26"/>
      <c r="MDD7" s="26"/>
      <c r="MDE7" s="26"/>
      <c r="MDF7" s="26"/>
      <c r="MDG7" s="26"/>
      <c r="MDH7" s="26"/>
      <c r="MDI7" s="26"/>
      <c r="MDJ7" s="26"/>
      <c r="MDK7" s="26"/>
      <c r="MDL7" s="26"/>
      <c r="MDM7" s="26"/>
      <c r="MDN7" s="26"/>
      <c r="MDO7" s="26"/>
      <c r="MDP7" s="26"/>
      <c r="MDQ7" s="26"/>
      <c r="MDR7" s="26"/>
      <c r="MDS7" s="26"/>
      <c r="MDT7" s="26"/>
      <c r="MDU7" s="26"/>
      <c r="MDV7" s="26"/>
      <c r="MDW7" s="26"/>
      <c r="MDX7" s="26"/>
      <c r="MDY7" s="26"/>
      <c r="MDZ7" s="26"/>
      <c r="MEA7" s="26"/>
      <c r="MEB7" s="26"/>
      <c r="MEC7" s="26"/>
      <c r="MED7" s="26"/>
      <c r="MEE7" s="26"/>
      <c r="MEF7" s="26"/>
      <c r="MEG7" s="26"/>
      <c r="MEH7" s="26"/>
      <c r="MEI7" s="26"/>
      <c r="MEJ7" s="26"/>
      <c r="MEK7" s="26"/>
      <c r="MEL7" s="26"/>
      <c r="MEM7" s="26"/>
      <c r="MEN7" s="26"/>
      <c r="MEO7" s="26"/>
      <c r="MEP7" s="26"/>
      <c r="MEQ7" s="26"/>
      <c r="MER7" s="26"/>
      <c r="MES7" s="26"/>
      <c r="MET7" s="26"/>
      <c r="MEU7" s="26"/>
      <c r="MEV7" s="26"/>
      <c r="MEW7" s="26"/>
      <c r="MEX7" s="26"/>
      <c r="MEY7" s="26"/>
      <c r="MEZ7" s="26"/>
      <c r="MFA7" s="26"/>
      <c r="MFB7" s="26"/>
      <c r="MFC7" s="26"/>
      <c r="MFD7" s="26"/>
      <c r="MFE7" s="26"/>
      <c r="MFF7" s="26"/>
      <c r="MFG7" s="26"/>
      <c r="MFH7" s="26"/>
      <c r="MFI7" s="26"/>
      <c r="MFJ7" s="26"/>
      <c r="MFK7" s="26"/>
      <c r="MFL7" s="26"/>
      <c r="MFM7" s="26"/>
      <c r="MFN7" s="26"/>
      <c r="MFO7" s="26"/>
      <c r="MFP7" s="26"/>
      <c r="MFQ7" s="26"/>
      <c r="MFR7" s="26"/>
      <c r="MFS7" s="26"/>
      <c r="MFT7" s="26"/>
      <c r="MFU7" s="26"/>
      <c r="MFV7" s="26"/>
      <c r="MFW7" s="26"/>
      <c r="MFX7" s="26"/>
      <c r="MFY7" s="26"/>
      <c r="MFZ7" s="26"/>
      <c r="MGA7" s="26"/>
      <c r="MGB7" s="26"/>
      <c r="MGC7" s="26"/>
      <c r="MGD7" s="26"/>
      <c r="MGE7" s="26"/>
      <c r="MGF7" s="26"/>
      <c r="MGG7" s="26"/>
      <c r="MGH7" s="26"/>
      <c r="MGI7" s="26"/>
      <c r="MGJ7" s="26"/>
      <c r="MGK7" s="26"/>
      <c r="MGL7" s="26"/>
      <c r="MGM7" s="26"/>
      <c r="MGN7" s="26"/>
      <c r="MGO7" s="26"/>
      <c r="MGP7" s="26"/>
      <c r="MGQ7" s="26"/>
      <c r="MGR7" s="26"/>
      <c r="MGS7" s="26"/>
      <c r="MGT7" s="26"/>
      <c r="MGU7" s="26"/>
      <c r="MGV7" s="26"/>
      <c r="MGW7" s="26"/>
      <c r="MGX7" s="26"/>
      <c r="MGY7" s="26"/>
      <c r="MGZ7" s="26"/>
      <c r="MHA7" s="26"/>
      <c r="MHB7" s="26"/>
      <c r="MHC7" s="26"/>
      <c r="MHD7" s="26"/>
      <c r="MHE7" s="26"/>
      <c r="MHF7" s="26"/>
      <c r="MHG7" s="26"/>
      <c r="MHH7" s="26"/>
      <c r="MHI7" s="26"/>
      <c r="MHJ7" s="26"/>
      <c r="MHK7" s="26"/>
      <c r="MHL7" s="26"/>
      <c r="MHM7" s="26"/>
      <c r="MHN7" s="26"/>
      <c r="MHO7" s="26"/>
      <c r="MHP7" s="26"/>
      <c r="MHQ7" s="26"/>
      <c r="MHR7" s="26"/>
      <c r="MHS7" s="26"/>
      <c r="MHT7" s="26"/>
      <c r="MHU7" s="26"/>
      <c r="MHV7" s="26"/>
      <c r="MHW7" s="26"/>
      <c r="MHX7" s="26"/>
      <c r="MHY7" s="26"/>
      <c r="MHZ7" s="26"/>
      <c r="MIA7" s="26"/>
      <c r="MIB7" s="26"/>
      <c r="MIC7" s="26"/>
      <c r="MID7" s="26"/>
      <c r="MIE7" s="26"/>
      <c r="MIF7" s="26"/>
      <c r="MIG7" s="26"/>
      <c r="MIH7" s="26"/>
      <c r="MII7" s="26"/>
      <c r="MIJ7" s="26"/>
      <c r="MIK7" s="26"/>
      <c r="MIL7" s="26"/>
      <c r="MIM7" s="26"/>
      <c r="MIN7" s="26"/>
      <c r="MIO7" s="26"/>
      <c r="MIP7" s="26"/>
      <c r="MIQ7" s="26"/>
      <c r="MIR7" s="26"/>
      <c r="MIS7" s="26"/>
      <c r="MIT7" s="26"/>
      <c r="MIU7" s="26"/>
      <c r="MIV7" s="26"/>
      <c r="MIW7" s="26"/>
      <c r="MIX7" s="26"/>
      <c r="MIY7" s="26"/>
      <c r="MIZ7" s="26"/>
      <c r="MJA7" s="26"/>
      <c r="MJB7" s="26"/>
      <c r="MJC7" s="26"/>
      <c r="MJD7" s="26"/>
      <c r="MJE7" s="26"/>
      <c r="MJF7" s="26"/>
      <c r="MJG7" s="26"/>
      <c r="MJH7" s="26"/>
      <c r="MJI7" s="26"/>
      <c r="MJJ7" s="26"/>
      <c r="MJK7" s="26"/>
      <c r="MJL7" s="26"/>
      <c r="MJM7" s="26"/>
      <c r="MJN7" s="26"/>
      <c r="MJO7" s="26"/>
      <c r="MJP7" s="26"/>
      <c r="MJQ7" s="26"/>
      <c r="MJR7" s="26"/>
      <c r="MJS7" s="26"/>
      <c r="MJT7" s="26"/>
      <c r="MJU7" s="26"/>
      <c r="MJV7" s="26"/>
      <c r="MJW7" s="26"/>
      <c r="MJX7" s="26"/>
      <c r="MJY7" s="26"/>
      <c r="MJZ7" s="26"/>
      <c r="MKA7" s="26"/>
      <c r="MKB7" s="26"/>
      <c r="MKC7" s="26"/>
      <c r="MKD7" s="26"/>
      <c r="MKE7" s="26"/>
      <c r="MKF7" s="26"/>
      <c r="MKG7" s="26"/>
      <c r="MKH7" s="26"/>
      <c r="MKI7" s="26"/>
      <c r="MKJ7" s="26"/>
      <c r="MKK7" s="26"/>
      <c r="MKL7" s="26"/>
      <c r="MKM7" s="26"/>
      <c r="MKN7" s="26"/>
      <c r="MKO7" s="26"/>
      <c r="MKP7" s="26"/>
      <c r="MKQ7" s="26"/>
      <c r="MKR7" s="26"/>
      <c r="MKS7" s="26"/>
      <c r="MKT7" s="26"/>
      <c r="MKU7" s="26"/>
      <c r="MKV7" s="26"/>
      <c r="MKW7" s="26"/>
      <c r="MKX7" s="26"/>
      <c r="MKY7" s="26"/>
      <c r="MKZ7" s="26"/>
      <c r="MLA7" s="26"/>
      <c r="MLB7" s="26"/>
      <c r="MLC7" s="26"/>
      <c r="MLD7" s="26"/>
      <c r="MLE7" s="26"/>
      <c r="MLF7" s="26"/>
      <c r="MLG7" s="26"/>
      <c r="MLH7" s="26"/>
      <c r="MLI7" s="26"/>
      <c r="MLJ7" s="26"/>
      <c r="MLK7" s="26"/>
      <c r="MLL7" s="26"/>
      <c r="MLM7" s="26"/>
      <c r="MLN7" s="26"/>
      <c r="MLO7" s="26"/>
      <c r="MLP7" s="26"/>
      <c r="MLQ7" s="26"/>
      <c r="MLR7" s="26"/>
      <c r="MLS7" s="26"/>
      <c r="MLT7" s="26"/>
      <c r="MLU7" s="26"/>
      <c r="MLV7" s="26"/>
      <c r="MLW7" s="26"/>
      <c r="MLX7" s="26"/>
      <c r="MLY7" s="26"/>
      <c r="MLZ7" s="26"/>
      <c r="MMA7" s="26"/>
      <c r="MMB7" s="26"/>
      <c r="MMC7" s="26"/>
      <c r="MMD7" s="26"/>
      <c r="MME7" s="26"/>
      <c r="MMF7" s="26"/>
      <c r="MMG7" s="26"/>
      <c r="MMH7" s="26"/>
      <c r="MMI7" s="26"/>
      <c r="MMJ7" s="26"/>
      <c r="MMK7" s="26"/>
      <c r="MML7" s="26"/>
      <c r="MMM7" s="26"/>
      <c r="MMN7" s="26"/>
      <c r="MMO7" s="26"/>
      <c r="MMP7" s="26"/>
      <c r="MMQ7" s="26"/>
      <c r="MMR7" s="26"/>
      <c r="MMS7" s="26"/>
      <c r="MMT7" s="26"/>
      <c r="MMU7" s="26"/>
      <c r="MMV7" s="26"/>
      <c r="MMW7" s="26"/>
      <c r="MMX7" s="26"/>
      <c r="MMY7" s="26"/>
      <c r="MMZ7" s="26"/>
      <c r="MNA7" s="26"/>
      <c r="MNB7" s="26"/>
      <c r="MNC7" s="26"/>
      <c r="MND7" s="26"/>
      <c r="MNE7" s="26"/>
      <c r="MNF7" s="26"/>
      <c r="MNG7" s="26"/>
      <c r="MNH7" s="26"/>
      <c r="MNI7" s="26"/>
      <c r="MNJ7" s="26"/>
      <c r="MNK7" s="26"/>
      <c r="MNL7" s="26"/>
      <c r="MNM7" s="26"/>
      <c r="MNN7" s="26"/>
      <c r="MNO7" s="26"/>
      <c r="MNP7" s="26"/>
      <c r="MNQ7" s="26"/>
      <c r="MNR7" s="26"/>
      <c r="MNS7" s="26"/>
      <c r="MNT7" s="26"/>
      <c r="MNU7" s="26"/>
      <c r="MNV7" s="26"/>
      <c r="MNW7" s="26"/>
      <c r="MNX7" s="26"/>
      <c r="MNY7" s="26"/>
      <c r="MNZ7" s="26"/>
      <c r="MOA7" s="26"/>
      <c r="MOB7" s="26"/>
      <c r="MOC7" s="26"/>
      <c r="MOD7" s="26"/>
      <c r="MOE7" s="26"/>
      <c r="MOF7" s="26"/>
      <c r="MOG7" s="26"/>
      <c r="MOH7" s="26"/>
      <c r="MOI7" s="26"/>
      <c r="MOJ7" s="26"/>
      <c r="MOK7" s="26"/>
      <c r="MOL7" s="26"/>
      <c r="MOM7" s="26"/>
      <c r="MON7" s="26"/>
      <c r="MOO7" s="26"/>
      <c r="MOP7" s="26"/>
      <c r="MOQ7" s="26"/>
      <c r="MOR7" s="26"/>
      <c r="MOS7" s="26"/>
      <c r="MOT7" s="26"/>
      <c r="MOU7" s="26"/>
      <c r="MOV7" s="26"/>
      <c r="MOW7" s="26"/>
      <c r="MOX7" s="26"/>
      <c r="MOY7" s="26"/>
      <c r="MOZ7" s="26"/>
      <c r="MPA7" s="26"/>
      <c r="MPB7" s="26"/>
      <c r="MPC7" s="26"/>
      <c r="MPD7" s="26"/>
      <c r="MPE7" s="26"/>
      <c r="MPF7" s="26"/>
      <c r="MPG7" s="26"/>
      <c r="MPH7" s="26"/>
      <c r="MPI7" s="26"/>
      <c r="MPJ7" s="26"/>
      <c r="MPK7" s="26"/>
      <c r="MPL7" s="26"/>
      <c r="MPM7" s="26"/>
      <c r="MPN7" s="26"/>
      <c r="MPO7" s="26"/>
      <c r="MPP7" s="26"/>
      <c r="MPQ7" s="26"/>
      <c r="MPR7" s="26"/>
      <c r="MPS7" s="26"/>
      <c r="MPT7" s="26"/>
      <c r="MPU7" s="26"/>
      <c r="MPV7" s="26"/>
      <c r="MPW7" s="26"/>
      <c r="MPX7" s="26"/>
      <c r="MPY7" s="26"/>
      <c r="MPZ7" s="26"/>
      <c r="MQA7" s="26"/>
      <c r="MQB7" s="26"/>
      <c r="MQC7" s="26"/>
      <c r="MQD7" s="26"/>
      <c r="MQE7" s="26"/>
      <c r="MQF7" s="26"/>
      <c r="MQG7" s="26"/>
      <c r="MQH7" s="26"/>
      <c r="MQI7" s="26"/>
      <c r="MQJ7" s="26"/>
      <c r="MQK7" s="26"/>
      <c r="MQL7" s="26"/>
      <c r="MQM7" s="26"/>
      <c r="MQN7" s="26"/>
      <c r="MQO7" s="26"/>
      <c r="MQP7" s="26"/>
      <c r="MQQ7" s="26"/>
      <c r="MQR7" s="26"/>
      <c r="MQS7" s="26"/>
      <c r="MQT7" s="26"/>
      <c r="MQU7" s="26"/>
      <c r="MQV7" s="26"/>
      <c r="MQW7" s="26"/>
      <c r="MQX7" s="26"/>
      <c r="MQY7" s="26"/>
      <c r="MQZ7" s="26"/>
      <c r="MRA7" s="26"/>
      <c r="MRB7" s="26"/>
      <c r="MRC7" s="26"/>
      <c r="MRD7" s="26"/>
      <c r="MRE7" s="26"/>
      <c r="MRF7" s="26"/>
      <c r="MRG7" s="26"/>
      <c r="MRH7" s="26"/>
      <c r="MRI7" s="26"/>
      <c r="MRJ7" s="26"/>
      <c r="MRK7" s="26"/>
      <c r="MRL7" s="26"/>
      <c r="MRM7" s="26"/>
      <c r="MRN7" s="26"/>
      <c r="MRO7" s="26"/>
      <c r="MRP7" s="26"/>
      <c r="MRQ7" s="26"/>
      <c r="MRR7" s="26"/>
      <c r="MRS7" s="26"/>
      <c r="MRT7" s="26"/>
      <c r="MRU7" s="26"/>
      <c r="MRV7" s="26"/>
      <c r="MRW7" s="26"/>
      <c r="MRX7" s="26"/>
      <c r="MRY7" s="26"/>
      <c r="MRZ7" s="26"/>
      <c r="MSA7" s="26"/>
      <c r="MSB7" s="26"/>
      <c r="MSC7" s="26"/>
      <c r="MSD7" s="26"/>
      <c r="MSE7" s="26"/>
      <c r="MSF7" s="26"/>
      <c r="MSG7" s="26"/>
      <c r="MSH7" s="26"/>
      <c r="MSI7" s="26"/>
      <c r="MSJ7" s="26"/>
      <c r="MSK7" s="26"/>
      <c r="MSL7" s="26"/>
      <c r="MSM7" s="26"/>
      <c r="MSN7" s="26"/>
      <c r="MSO7" s="26"/>
      <c r="MSP7" s="26"/>
      <c r="MSQ7" s="26"/>
      <c r="MSR7" s="26"/>
      <c r="MSS7" s="26"/>
      <c r="MST7" s="26"/>
      <c r="MSU7" s="26"/>
      <c r="MSV7" s="26"/>
      <c r="MSW7" s="26"/>
      <c r="MSX7" s="26"/>
      <c r="MSY7" s="26"/>
      <c r="MSZ7" s="26"/>
      <c r="MTA7" s="26"/>
      <c r="MTB7" s="26"/>
      <c r="MTC7" s="26"/>
      <c r="MTD7" s="26"/>
      <c r="MTE7" s="26"/>
      <c r="MTF7" s="26"/>
      <c r="MTG7" s="26"/>
      <c r="MTH7" s="26"/>
      <c r="MTI7" s="26"/>
      <c r="MTJ7" s="26"/>
      <c r="MTK7" s="26"/>
      <c r="MTL7" s="26"/>
      <c r="MTM7" s="26"/>
      <c r="MTN7" s="26"/>
      <c r="MTO7" s="26"/>
      <c r="MTP7" s="26"/>
      <c r="MTQ7" s="26"/>
      <c r="MTR7" s="26"/>
      <c r="MTS7" s="26"/>
      <c r="MTT7" s="26"/>
      <c r="MTU7" s="26"/>
      <c r="MTV7" s="26"/>
      <c r="MTW7" s="26"/>
      <c r="MTX7" s="26"/>
      <c r="MTY7" s="26"/>
      <c r="MTZ7" s="26"/>
      <c r="MUA7" s="26"/>
      <c r="MUB7" s="26"/>
      <c r="MUC7" s="26"/>
      <c r="MUD7" s="26"/>
      <c r="MUE7" s="26"/>
      <c r="MUF7" s="26"/>
      <c r="MUG7" s="26"/>
      <c r="MUH7" s="26"/>
      <c r="MUI7" s="26"/>
      <c r="MUJ7" s="26"/>
      <c r="MUK7" s="26"/>
      <c r="MUL7" s="26"/>
      <c r="MUM7" s="26"/>
      <c r="MUN7" s="26"/>
      <c r="MUO7" s="26"/>
      <c r="MUP7" s="26"/>
      <c r="MUQ7" s="26"/>
      <c r="MUR7" s="26"/>
      <c r="MUS7" s="26"/>
      <c r="MUT7" s="26"/>
      <c r="MUU7" s="26"/>
      <c r="MUV7" s="26"/>
      <c r="MUW7" s="26"/>
      <c r="MUX7" s="26"/>
      <c r="MUY7" s="26"/>
      <c r="MUZ7" s="26"/>
      <c r="MVA7" s="26"/>
      <c r="MVB7" s="26"/>
      <c r="MVC7" s="26"/>
      <c r="MVD7" s="26"/>
      <c r="MVE7" s="26"/>
      <c r="MVF7" s="26"/>
      <c r="MVG7" s="26"/>
      <c r="MVH7" s="26"/>
      <c r="MVI7" s="26"/>
      <c r="MVJ7" s="26"/>
      <c r="MVK7" s="26"/>
      <c r="MVL7" s="26"/>
      <c r="MVM7" s="26"/>
      <c r="MVN7" s="26"/>
      <c r="MVO7" s="26"/>
      <c r="MVP7" s="26"/>
      <c r="MVQ7" s="26"/>
      <c r="MVR7" s="26"/>
      <c r="MVS7" s="26"/>
      <c r="MVT7" s="26"/>
      <c r="MVU7" s="26"/>
      <c r="MVV7" s="26"/>
      <c r="MVW7" s="26"/>
      <c r="MVX7" s="26"/>
      <c r="MVY7" s="26"/>
      <c r="MVZ7" s="26"/>
      <c r="MWA7" s="26"/>
      <c r="MWB7" s="26"/>
      <c r="MWC7" s="26"/>
      <c r="MWD7" s="26"/>
      <c r="MWE7" s="26"/>
      <c r="MWF7" s="26"/>
      <c r="MWG7" s="26"/>
      <c r="MWH7" s="26"/>
      <c r="MWI7" s="26"/>
      <c r="MWJ7" s="26"/>
      <c r="MWK7" s="26"/>
      <c r="MWL7" s="26"/>
      <c r="MWM7" s="26"/>
      <c r="MWN7" s="26"/>
      <c r="MWO7" s="26"/>
      <c r="MWP7" s="26"/>
      <c r="MWQ7" s="26"/>
      <c r="MWR7" s="26"/>
      <c r="MWS7" s="26"/>
      <c r="MWT7" s="26"/>
      <c r="MWU7" s="26"/>
      <c r="MWV7" s="26"/>
      <c r="MWW7" s="26"/>
      <c r="MWX7" s="26"/>
      <c r="MWY7" s="26"/>
      <c r="MWZ7" s="26"/>
      <c r="MXA7" s="26"/>
      <c r="MXB7" s="26"/>
      <c r="MXC7" s="26"/>
      <c r="MXD7" s="26"/>
      <c r="MXE7" s="26"/>
      <c r="MXF7" s="26"/>
      <c r="MXG7" s="26"/>
      <c r="MXH7" s="26"/>
      <c r="MXI7" s="26"/>
      <c r="MXJ7" s="26"/>
      <c r="MXK7" s="26"/>
      <c r="MXL7" s="26"/>
      <c r="MXM7" s="26"/>
      <c r="MXN7" s="26"/>
      <c r="MXO7" s="26"/>
      <c r="MXP7" s="26"/>
      <c r="MXQ7" s="26"/>
      <c r="MXR7" s="26"/>
      <c r="MXS7" s="26"/>
      <c r="MXT7" s="26"/>
      <c r="MXU7" s="26"/>
      <c r="MXV7" s="26"/>
      <c r="MXW7" s="26"/>
      <c r="MXX7" s="26"/>
      <c r="MXY7" s="26"/>
      <c r="MXZ7" s="26"/>
      <c r="MYA7" s="26"/>
      <c r="MYB7" s="26"/>
      <c r="MYC7" s="26"/>
      <c r="MYD7" s="26"/>
      <c r="MYE7" s="26"/>
      <c r="MYF7" s="26"/>
      <c r="MYG7" s="26"/>
      <c r="MYH7" s="26"/>
      <c r="MYI7" s="26"/>
      <c r="MYJ7" s="26"/>
      <c r="MYK7" s="26"/>
      <c r="MYL7" s="26"/>
      <c r="MYM7" s="26"/>
      <c r="MYN7" s="26"/>
      <c r="MYO7" s="26"/>
      <c r="MYP7" s="26"/>
      <c r="MYQ7" s="26"/>
      <c r="MYR7" s="26"/>
      <c r="MYS7" s="26"/>
      <c r="MYT7" s="26"/>
      <c r="MYU7" s="26"/>
      <c r="MYV7" s="26"/>
      <c r="MYW7" s="26"/>
      <c r="MYX7" s="26"/>
      <c r="MYY7" s="26"/>
      <c r="MYZ7" s="26"/>
      <c r="MZA7" s="26"/>
      <c r="MZB7" s="26"/>
      <c r="MZC7" s="26"/>
      <c r="MZD7" s="26"/>
      <c r="MZE7" s="26"/>
      <c r="MZF7" s="26"/>
      <c r="MZG7" s="26"/>
      <c r="MZH7" s="26"/>
      <c r="MZI7" s="26"/>
      <c r="MZJ7" s="26"/>
      <c r="MZK7" s="26"/>
      <c r="MZL7" s="26"/>
      <c r="MZM7" s="26"/>
      <c r="MZN7" s="26"/>
      <c r="MZO7" s="26"/>
      <c r="MZP7" s="26"/>
      <c r="MZQ7" s="26"/>
      <c r="MZR7" s="26"/>
      <c r="MZS7" s="26"/>
      <c r="MZT7" s="26"/>
      <c r="MZU7" s="26"/>
      <c r="MZV7" s="26"/>
      <c r="MZW7" s="26"/>
      <c r="MZX7" s="26"/>
      <c r="MZY7" s="26"/>
      <c r="MZZ7" s="26"/>
      <c r="NAA7" s="26"/>
      <c r="NAB7" s="26"/>
      <c r="NAC7" s="26"/>
      <c r="NAD7" s="26"/>
      <c r="NAE7" s="26"/>
      <c r="NAF7" s="26"/>
      <c r="NAG7" s="26"/>
      <c r="NAH7" s="26"/>
      <c r="NAI7" s="26"/>
      <c r="NAJ7" s="26"/>
      <c r="NAK7" s="26"/>
      <c r="NAL7" s="26"/>
      <c r="NAM7" s="26"/>
      <c r="NAN7" s="26"/>
      <c r="NAO7" s="26"/>
      <c r="NAP7" s="26"/>
      <c r="NAQ7" s="26"/>
      <c r="NAR7" s="26"/>
      <c r="NAS7" s="26"/>
      <c r="NAT7" s="26"/>
      <c r="NAU7" s="26"/>
      <c r="NAV7" s="26"/>
      <c r="NAW7" s="26"/>
      <c r="NAX7" s="26"/>
      <c r="NAY7" s="26"/>
      <c r="NAZ7" s="26"/>
      <c r="NBA7" s="26"/>
      <c r="NBB7" s="26"/>
      <c r="NBC7" s="26"/>
      <c r="NBD7" s="26"/>
      <c r="NBE7" s="26"/>
      <c r="NBF7" s="26"/>
      <c r="NBG7" s="26"/>
      <c r="NBH7" s="26"/>
      <c r="NBI7" s="26"/>
      <c r="NBJ7" s="26"/>
      <c r="NBK7" s="26"/>
      <c r="NBL7" s="26"/>
      <c r="NBM7" s="26"/>
      <c r="NBN7" s="26"/>
      <c r="NBO7" s="26"/>
      <c r="NBP7" s="26"/>
      <c r="NBQ7" s="26"/>
      <c r="NBR7" s="26"/>
      <c r="NBS7" s="26"/>
      <c r="NBT7" s="26"/>
      <c r="NBU7" s="26"/>
      <c r="NBV7" s="26"/>
      <c r="NBW7" s="26"/>
      <c r="NBX7" s="26"/>
      <c r="NBY7" s="26"/>
      <c r="NBZ7" s="26"/>
      <c r="NCA7" s="26"/>
      <c r="NCB7" s="26"/>
      <c r="NCC7" s="26"/>
      <c r="NCD7" s="26"/>
      <c r="NCE7" s="26"/>
      <c r="NCF7" s="26"/>
      <c r="NCG7" s="26"/>
      <c r="NCH7" s="26"/>
      <c r="NCI7" s="26"/>
      <c r="NCJ7" s="26"/>
      <c r="NCK7" s="26"/>
      <c r="NCL7" s="26"/>
      <c r="NCM7" s="26"/>
      <c r="NCN7" s="26"/>
      <c r="NCO7" s="26"/>
      <c r="NCP7" s="26"/>
      <c r="NCQ7" s="26"/>
      <c r="NCR7" s="26"/>
      <c r="NCS7" s="26"/>
      <c r="NCT7" s="26"/>
      <c r="NCU7" s="26"/>
      <c r="NCV7" s="26"/>
      <c r="NCW7" s="26"/>
      <c r="NCX7" s="26"/>
      <c r="NCY7" s="26"/>
      <c r="NCZ7" s="26"/>
      <c r="NDA7" s="26"/>
      <c r="NDB7" s="26"/>
      <c r="NDC7" s="26"/>
      <c r="NDD7" s="26"/>
      <c r="NDE7" s="26"/>
      <c r="NDF7" s="26"/>
      <c r="NDG7" s="26"/>
      <c r="NDH7" s="26"/>
      <c r="NDI7" s="26"/>
      <c r="NDJ7" s="26"/>
      <c r="NDK7" s="26"/>
      <c r="NDL7" s="26"/>
      <c r="NDM7" s="26"/>
      <c r="NDN7" s="26"/>
      <c r="NDO7" s="26"/>
      <c r="NDP7" s="26"/>
      <c r="NDQ7" s="26"/>
      <c r="NDR7" s="26"/>
      <c r="NDS7" s="26"/>
      <c r="NDT7" s="26"/>
      <c r="NDU7" s="26"/>
      <c r="NDV7" s="26"/>
      <c r="NDW7" s="26"/>
      <c r="NDX7" s="26"/>
      <c r="NDY7" s="26"/>
      <c r="NDZ7" s="26"/>
      <c r="NEA7" s="26"/>
      <c r="NEB7" s="26"/>
      <c r="NEC7" s="26"/>
      <c r="NED7" s="26"/>
      <c r="NEE7" s="26"/>
      <c r="NEF7" s="26"/>
      <c r="NEG7" s="26"/>
      <c r="NEH7" s="26"/>
      <c r="NEI7" s="26"/>
      <c r="NEJ7" s="26"/>
      <c r="NEK7" s="26"/>
      <c r="NEL7" s="26"/>
      <c r="NEM7" s="26"/>
      <c r="NEN7" s="26"/>
      <c r="NEO7" s="26"/>
      <c r="NEP7" s="26"/>
      <c r="NEQ7" s="26"/>
      <c r="NER7" s="26"/>
      <c r="NES7" s="26"/>
      <c r="NET7" s="26"/>
      <c r="NEU7" s="26"/>
      <c r="NEV7" s="26"/>
      <c r="NEW7" s="26"/>
      <c r="NEX7" s="26"/>
      <c r="NEY7" s="26"/>
      <c r="NEZ7" s="26"/>
      <c r="NFA7" s="26"/>
      <c r="NFB7" s="26"/>
      <c r="NFC7" s="26"/>
      <c r="NFD7" s="26"/>
      <c r="NFE7" s="26"/>
      <c r="NFF7" s="26"/>
      <c r="NFG7" s="26"/>
      <c r="NFH7" s="26"/>
      <c r="NFI7" s="26"/>
      <c r="NFJ7" s="26"/>
      <c r="NFK7" s="26"/>
      <c r="NFL7" s="26"/>
      <c r="NFM7" s="26"/>
      <c r="NFN7" s="26"/>
      <c r="NFO7" s="26"/>
      <c r="NFP7" s="26"/>
      <c r="NFQ7" s="26"/>
      <c r="NFR7" s="26"/>
      <c r="NFS7" s="26"/>
      <c r="NFT7" s="26"/>
      <c r="NFU7" s="26"/>
      <c r="NFV7" s="26"/>
      <c r="NFW7" s="26"/>
      <c r="NFX7" s="26"/>
      <c r="NFY7" s="26"/>
      <c r="NFZ7" s="26"/>
      <c r="NGA7" s="26"/>
      <c r="NGB7" s="26"/>
      <c r="NGC7" s="26"/>
      <c r="NGD7" s="26"/>
      <c r="NGE7" s="26"/>
      <c r="NGF7" s="26"/>
      <c r="NGG7" s="26"/>
      <c r="NGH7" s="26"/>
      <c r="NGI7" s="26"/>
      <c r="NGJ7" s="26"/>
      <c r="NGK7" s="26"/>
      <c r="NGL7" s="26"/>
      <c r="NGM7" s="26"/>
      <c r="NGN7" s="26"/>
      <c r="NGO7" s="26"/>
      <c r="NGP7" s="26"/>
      <c r="NGQ7" s="26"/>
      <c r="NGR7" s="26"/>
      <c r="NGS7" s="26"/>
      <c r="NGT7" s="26"/>
      <c r="NGU7" s="26"/>
      <c r="NGV7" s="26"/>
      <c r="NGW7" s="26"/>
      <c r="NGX7" s="26"/>
      <c r="NGY7" s="26"/>
      <c r="NGZ7" s="26"/>
      <c r="NHA7" s="26"/>
      <c r="NHB7" s="26"/>
      <c r="NHC7" s="26"/>
      <c r="NHD7" s="26"/>
      <c r="NHE7" s="26"/>
      <c r="NHF7" s="26"/>
      <c r="NHG7" s="26"/>
      <c r="NHH7" s="26"/>
      <c r="NHI7" s="26"/>
      <c r="NHJ7" s="26"/>
      <c r="NHK7" s="26"/>
      <c r="NHL7" s="26"/>
      <c r="NHM7" s="26"/>
      <c r="NHN7" s="26"/>
      <c r="NHO7" s="26"/>
      <c r="NHP7" s="26"/>
      <c r="NHQ7" s="26"/>
      <c r="NHR7" s="26"/>
      <c r="NHS7" s="26"/>
      <c r="NHT7" s="26"/>
      <c r="NHU7" s="26"/>
      <c r="NHV7" s="26"/>
      <c r="NHW7" s="26"/>
      <c r="NHX7" s="26"/>
      <c r="NHY7" s="26"/>
      <c r="NHZ7" s="26"/>
      <c r="NIA7" s="26"/>
      <c r="NIB7" s="26"/>
      <c r="NIC7" s="26"/>
      <c r="NID7" s="26"/>
      <c r="NIE7" s="26"/>
      <c r="NIF7" s="26"/>
      <c r="NIG7" s="26"/>
      <c r="NIH7" s="26"/>
      <c r="NII7" s="26"/>
      <c r="NIJ7" s="26"/>
      <c r="NIK7" s="26"/>
      <c r="NIL7" s="26"/>
      <c r="NIM7" s="26"/>
      <c r="NIN7" s="26"/>
      <c r="NIO7" s="26"/>
      <c r="NIP7" s="26"/>
      <c r="NIQ7" s="26"/>
      <c r="NIR7" s="26"/>
      <c r="NIS7" s="26"/>
      <c r="NIT7" s="26"/>
      <c r="NIU7" s="26"/>
      <c r="NIV7" s="26"/>
      <c r="NIW7" s="26"/>
      <c r="NIX7" s="26"/>
      <c r="NIY7" s="26"/>
      <c r="NIZ7" s="26"/>
      <c r="NJA7" s="26"/>
      <c r="NJB7" s="26"/>
      <c r="NJC7" s="26"/>
      <c r="NJD7" s="26"/>
      <c r="NJE7" s="26"/>
      <c r="NJF7" s="26"/>
      <c r="NJG7" s="26"/>
      <c r="NJH7" s="26"/>
      <c r="NJI7" s="26"/>
      <c r="NJJ7" s="26"/>
      <c r="NJK7" s="26"/>
      <c r="NJL7" s="26"/>
      <c r="NJM7" s="26"/>
      <c r="NJN7" s="26"/>
      <c r="NJO7" s="26"/>
      <c r="NJP7" s="26"/>
      <c r="NJQ7" s="26"/>
      <c r="NJR7" s="26"/>
      <c r="NJS7" s="26"/>
      <c r="NJT7" s="26"/>
      <c r="NJU7" s="26"/>
      <c r="NJV7" s="26"/>
      <c r="NJW7" s="26"/>
      <c r="NJX7" s="26"/>
      <c r="NJY7" s="26"/>
      <c r="NJZ7" s="26"/>
      <c r="NKA7" s="26"/>
      <c r="NKB7" s="26"/>
      <c r="NKC7" s="26"/>
      <c r="NKD7" s="26"/>
      <c r="NKE7" s="26"/>
      <c r="NKF7" s="26"/>
      <c r="NKG7" s="26"/>
      <c r="NKH7" s="26"/>
      <c r="NKI7" s="26"/>
      <c r="NKJ7" s="26"/>
      <c r="NKK7" s="26"/>
      <c r="NKL7" s="26"/>
      <c r="NKM7" s="26"/>
      <c r="NKN7" s="26"/>
      <c r="NKO7" s="26"/>
      <c r="NKP7" s="26"/>
      <c r="NKQ7" s="26"/>
      <c r="NKR7" s="26"/>
      <c r="NKS7" s="26"/>
      <c r="NKT7" s="26"/>
      <c r="NKU7" s="26"/>
      <c r="NKV7" s="26"/>
      <c r="NKW7" s="26"/>
      <c r="NKX7" s="26"/>
      <c r="NKY7" s="26"/>
      <c r="NKZ7" s="26"/>
      <c r="NLA7" s="26"/>
      <c r="NLB7" s="26"/>
      <c r="NLC7" s="26"/>
      <c r="NLD7" s="26"/>
      <c r="NLE7" s="26"/>
      <c r="NLF7" s="26"/>
      <c r="NLG7" s="26"/>
      <c r="NLH7" s="26"/>
      <c r="NLI7" s="26"/>
      <c r="NLJ7" s="26"/>
      <c r="NLK7" s="26"/>
      <c r="NLL7" s="26"/>
      <c r="NLM7" s="26"/>
      <c r="NLN7" s="26"/>
      <c r="NLO7" s="26"/>
      <c r="NLP7" s="26"/>
      <c r="NLQ7" s="26"/>
      <c r="NLR7" s="26"/>
      <c r="NLS7" s="26"/>
      <c r="NLT7" s="26"/>
      <c r="NLU7" s="26"/>
      <c r="NLV7" s="26"/>
      <c r="NLW7" s="26"/>
      <c r="NLX7" s="26"/>
      <c r="NLY7" s="26"/>
      <c r="NLZ7" s="26"/>
      <c r="NMA7" s="26"/>
      <c r="NMB7" s="26"/>
      <c r="NMC7" s="26"/>
      <c r="NMD7" s="26"/>
      <c r="NME7" s="26"/>
      <c r="NMF7" s="26"/>
      <c r="NMG7" s="26"/>
      <c r="NMH7" s="26"/>
      <c r="NMI7" s="26"/>
      <c r="NMJ7" s="26"/>
      <c r="NMK7" s="26"/>
      <c r="NML7" s="26"/>
      <c r="NMM7" s="26"/>
      <c r="NMN7" s="26"/>
      <c r="NMO7" s="26"/>
      <c r="NMP7" s="26"/>
      <c r="NMQ7" s="26"/>
      <c r="NMR7" s="26"/>
      <c r="NMS7" s="26"/>
      <c r="NMT7" s="26"/>
      <c r="NMU7" s="26"/>
      <c r="NMV7" s="26"/>
      <c r="NMW7" s="26"/>
      <c r="NMX7" s="26"/>
      <c r="NMY7" s="26"/>
      <c r="NMZ7" s="26"/>
      <c r="NNA7" s="26"/>
      <c r="NNB7" s="26"/>
      <c r="NNC7" s="26"/>
      <c r="NND7" s="26"/>
      <c r="NNE7" s="26"/>
      <c r="NNF7" s="26"/>
      <c r="NNG7" s="26"/>
      <c r="NNH7" s="26"/>
      <c r="NNI7" s="26"/>
      <c r="NNJ7" s="26"/>
      <c r="NNK7" s="26"/>
      <c r="NNL7" s="26"/>
      <c r="NNM7" s="26"/>
      <c r="NNN7" s="26"/>
      <c r="NNO7" s="26"/>
      <c r="NNP7" s="26"/>
      <c r="NNQ7" s="26"/>
      <c r="NNR7" s="26"/>
      <c r="NNS7" s="26"/>
      <c r="NNT7" s="26"/>
      <c r="NNU7" s="26"/>
      <c r="NNV7" s="26"/>
      <c r="NNW7" s="26"/>
      <c r="NNX7" s="26"/>
      <c r="NNY7" s="26"/>
      <c r="NNZ7" s="26"/>
      <c r="NOA7" s="26"/>
      <c r="NOB7" s="26"/>
      <c r="NOC7" s="26"/>
      <c r="NOD7" s="26"/>
      <c r="NOE7" s="26"/>
      <c r="NOF7" s="26"/>
      <c r="NOG7" s="26"/>
      <c r="NOH7" s="26"/>
      <c r="NOI7" s="26"/>
      <c r="NOJ7" s="26"/>
      <c r="NOK7" s="26"/>
      <c r="NOL7" s="26"/>
      <c r="NOM7" s="26"/>
      <c r="NON7" s="26"/>
      <c r="NOO7" s="26"/>
      <c r="NOP7" s="26"/>
      <c r="NOQ7" s="26"/>
      <c r="NOR7" s="26"/>
      <c r="NOS7" s="26"/>
      <c r="NOT7" s="26"/>
      <c r="NOU7" s="26"/>
      <c r="NOV7" s="26"/>
      <c r="NOW7" s="26"/>
      <c r="NOX7" s="26"/>
      <c r="NOY7" s="26"/>
      <c r="NOZ7" s="26"/>
      <c r="NPA7" s="26"/>
      <c r="NPB7" s="26"/>
      <c r="NPC7" s="26"/>
      <c r="NPD7" s="26"/>
      <c r="NPE7" s="26"/>
      <c r="NPF7" s="26"/>
      <c r="NPG7" s="26"/>
      <c r="NPH7" s="26"/>
      <c r="NPI7" s="26"/>
      <c r="NPJ7" s="26"/>
      <c r="NPK7" s="26"/>
      <c r="NPL7" s="26"/>
      <c r="NPM7" s="26"/>
      <c r="NPN7" s="26"/>
      <c r="NPO7" s="26"/>
      <c r="NPP7" s="26"/>
      <c r="NPQ7" s="26"/>
      <c r="NPR7" s="26"/>
      <c r="NPS7" s="26"/>
      <c r="NPT7" s="26"/>
      <c r="NPU7" s="26"/>
      <c r="NPV7" s="26"/>
      <c r="NPW7" s="26"/>
      <c r="NPX7" s="26"/>
      <c r="NPY7" s="26"/>
      <c r="NPZ7" s="26"/>
      <c r="NQA7" s="26"/>
      <c r="NQB7" s="26"/>
      <c r="NQC7" s="26"/>
      <c r="NQD7" s="26"/>
      <c r="NQE7" s="26"/>
      <c r="NQF7" s="26"/>
      <c r="NQG7" s="26"/>
      <c r="NQH7" s="26"/>
      <c r="NQI7" s="26"/>
      <c r="NQJ7" s="26"/>
      <c r="NQK7" s="26"/>
      <c r="NQL7" s="26"/>
      <c r="NQM7" s="26"/>
      <c r="NQN7" s="26"/>
      <c r="NQO7" s="26"/>
      <c r="NQP7" s="26"/>
      <c r="NQQ7" s="26"/>
      <c r="NQR7" s="26"/>
      <c r="NQS7" s="26"/>
      <c r="NQT7" s="26"/>
      <c r="NQU7" s="26"/>
      <c r="NQV7" s="26"/>
      <c r="NQW7" s="26"/>
      <c r="NQX7" s="26"/>
      <c r="NQY7" s="26"/>
      <c r="NQZ7" s="26"/>
      <c r="NRA7" s="26"/>
      <c r="NRB7" s="26"/>
      <c r="NRC7" s="26"/>
      <c r="NRD7" s="26"/>
      <c r="NRE7" s="26"/>
      <c r="NRF7" s="26"/>
      <c r="NRG7" s="26"/>
      <c r="NRH7" s="26"/>
      <c r="NRI7" s="26"/>
      <c r="NRJ7" s="26"/>
      <c r="NRK7" s="26"/>
      <c r="NRL7" s="26"/>
      <c r="NRM7" s="26"/>
      <c r="NRN7" s="26"/>
      <c r="NRO7" s="26"/>
      <c r="NRP7" s="26"/>
      <c r="NRQ7" s="26"/>
      <c r="NRR7" s="26"/>
      <c r="NRS7" s="26"/>
      <c r="NRT7" s="26"/>
      <c r="NRU7" s="26"/>
      <c r="NRV7" s="26"/>
      <c r="NRW7" s="26"/>
      <c r="NRX7" s="26"/>
      <c r="NRY7" s="26"/>
      <c r="NRZ7" s="26"/>
      <c r="NSA7" s="26"/>
      <c r="NSB7" s="26"/>
      <c r="NSC7" s="26"/>
      <c r="NSD7" s="26"/>
      <c r="NSE7" s="26"/>
      <c r="NSF7" s="26"/>
      <c r="NSG7" s="26"/>
      <c r="NSH7" s="26"/>
      <c r="NSI7" s="26"/>
      <c r="NSJ7" s="26"/>
      <c r="NSK7" s="26"/>
      <c r="NSL7" s="26"/>
      <c r="NSM7" s="26"/>
      <c r="NSN7" s="26"/>
      <c r="NSO7" s="26"/>
      <c r="NSP7" s="26"/>
      <c r="NSQ7" s="26"/>
      <c r="NSR7" s="26"/>
      <c r="NSS7" s="26"/>
      <c r="NST7" s="26"/>
      <c r="NSU7" s="26"/>
      <c r="NSV7" s="26"/>
      <c r="NSW7" s="26"/>
      <c r="NSX7" s="26"/>
      <c r="NSY7" s="26"/>
      <c r="NSZ7" s="26"/>
      <c r="NTA7" s="26"/>
      <c r="NTB7" s="26"/>
      <c r="NTC7" s="26"/>
      <c r="NTD7" s="26"/>
      <c r="NTE7" s="26"/>
      <c r="NTF7" s="26"/>
      <c r="NTG7" s="26"/>
      <c r="NTH7" s="26"/>
      <c r="NTI7" s="26"/>
      <c r="NTJ7" s="26"/>
      <c r="NTK7" s="26"/>
      <c r="NTL7" s="26"/>
      <c r="NTM7" s="26"/>
      <c r="NTN7" s="26"/>
      <c r="NTO7" s="26"/>
      <c r="NTP7" s="26"/>
      <c r="NTQ7" s="26"/>
      <c r="NTR7" s="26"/>
      <c r="NTS7" s="26"/>
      <c r="NTT7" s="26"/>
      <c r="NTU7" s="26"/>
      <c r="NTV7" s="26"/>
      <c r="NTW7" s="26"/>
      <c r="NTX7" s="26"/>
      <c r="NTY7" s="26"/>
      <c r="NTZ7" s="26"/>
      <c r="NUA7" s="26"/>
      <c r="NUB7" s="26"/>
      <c r="NUC7" s="26"/>
      <c r="NUD7" s="26"/>
      <c r="NUE7" s="26"/>
      <c r="NUF7" s="26"/>
      <c r="NUG7" s="26"/>
      <c r="NUH7" s="26"/>
      <c r="NUI7" s="26"/>
      <c r="NUJ7" s="26"/>
      <c r="NUK7" s="26"/>
      <c r="NUL7" s="26"/>
      <c r="NUM7" s="26"/>
      <c r="NUN7" s="26"/>
      <c r="NUO7" s="26"/>
      <c r="NUP7" s="26"/>
      <c r="NUQ7" s="26"/>
      <c r="NUR7" s="26"/>
      <c r="NUS7" s="26"/>
      <c r="NUT7" s="26"/>
      <c r="NUU7" s="26"/>
      <c r="NUV7" s="26"/>
      <c r="NUW7" s="26"/>
      <c r="NUX7" s="26"/>
      <c r="NUY7" s="26"/>
      <c r="NUZ7" s="26"/>
      <c r="NVA7" s="26"/>
      <c r="NVB7" s="26"/>
      <c r="NVC7" s="26"/>
      <c r="NVD7" s="26"/>
      <c r="NVE7" s="26"/>
      <c r="NVF7" s="26"/>
      <c r="NVG7" s="26"/>
      <c r="NVH7" s="26"/>
      <c r="NVI7" s="26"/>
      <c r="NVJ7" s="26"/>
      <c r="NVK7" s="26"/>
      <c r="NVL7" s="26"/>
      <c r="NVM7" s="26"/>
      <c r="NVN7" s="26"/>
      <c r="NVO7" s="26"/>
      <c r="NVP7" s="26"/>
      <c r="NVQ7" s="26"/>
      <c r="NVR7" s="26"/>
      <c r="NVS7" s="26"/>
      <c r="NVT7" s="26"/>
      <c r="NVU7" s="26"/>
      <c r="NVV7" s="26"/>
      <c r="NVW7" s="26"/>
      <c r="NVX7" s="26"/>
      <c r="NVY7" s="26"/>
      <c r="NVZ7" s="26"/>
      <c r="NWA7" s="26"/>
      <c r="NWB7" s="26"/>
      <c r="NWC7" s="26"/>
      <c r="NWD7" s="26"/>
      <c r="NWE7" s="26"/>
      <c r="NWF7" s="26"/>
      <c r="NWG7" s="26"/>
      <c r="NWH7" s="26"/>
      <c r="NWI7" s="26"/>
      <c r="NWJ7" s="26"/>
      <c r="NWK7" s="26"/>
      <c r="NWL7" s="26"/>
      <c r="NWM7" s="26"/>
      <c r="NWN7" s="26"/>
      <c r="NWO7" s="26"/>
      <c r="NWP7" s="26"/>
      <c r="NWQ7" s="26"/>
      <c r="NWR7" s="26"/>
      <c r="NWS7" s="26"/>
      <c r="NWT7" s="26"/>
      <c r="NWU7" s="26"/>
      <c r="NWV7" s="26"/>
      <c r="NWW7" s="26"/>
      <c r="NWX7" s="26"/>
      <c r="NWY7" s="26"/>
      <c r="NWZ7" s="26"/>
      <c r="NXA7" s="26"/>
      <c r="NXB7" s="26"/>
      <c r="NXC7" s="26"/>
      <c r="NXD7" s="26"/>
      <c r="NXE7" s="26"/>
      <c r="NXF7" s="26"/>
      <c r="NXG7" s="26"/>
      <c r="NXH7" s="26"/>
      <c r="NXI7" s="26"/>
      <c r="NXJ7" s="26"/>
      <c r="NXK7" s="26"/>
      <c r="NXL7" s="26"/>
      <c r="NXM7" s="26"/>
      <c r="NXN7" s="26"/>
      <c r="NXO7" s="26"/>
      <c r="NXP7" s="26"/>
      <c r="NXQ7" s="26"/>
      <c r="NXR7" s="26"/>
      <c r="NXS7" s="26"/>
      <c r="NXT7" s="26"/>
      <c r="NXU7" s="26"/>
      <c r="NXV7" s="26"/>
      <c r="NXW7" s="26"/>
      <c r="NXX7" s="26"/>
      <c r="NXY7" s="26"/>
      <c r="NXZ7" s="26"/>
      <c r="NYA7" s="26"/>
      <c r="NYB7" s="26"/>
      <c r="NYC7" s="26"/>
      <c r="NYD7" s="26"/>
      <c r="NYE7" s="26"/>
      <c r="NYF7" s="26"/>
      <c r="NYG7" s="26"/>
      <c r="NYH7" s="26"/>
      <c r="NYI7" s="26"/>
      <c r="NYJ7" s="26"/>
      <c r="NYK7" s="26"/>
      <c r="NYL7" s="26"/>
      <c r="NYM7" s="26"/>
      <c r="NYN7" s="26"/>
      <c r="NYO7" s="26"/>
      <c r="NYP7" s="26"/>
      <c r="NYQ7" s="26"/>
      <c r="NYR7" s="26"/>
      <c r="NYS7" s="26"/>
      <c r="NYT7" s="26"/>
      <c r="NYU7" s="26"/>
      <c r="NYV7" s="26"/>
      <c r="NYW7" s="26"/>
      <c r="NYX7" s="26"/>
      <c r="NYY7" s="26"/>
      <c r="NYZ7" s="26"/>
      <c r="NZA7" s="26"/>
      <c r="NZB7" s="26"/>
      <c r="NZC7" s="26"/>
      <c r="NZD7" s="26"/>
      <c r="NZE7" s="26"/>
      <c r="NZF7" s="26"/>
      <c r="NZG7" s="26"/>
      <c r="NZH7" s="26"/>
      <c r="NZI7" s="26"/>
      <c r="NZJ7" s="26"/>
      <c r="NZK7" s="26"/>
      <c r="NZL7" s="26"/>
      <c r="NZM7" s="26"/>
      <c r="NZN7" s="26"/>
      <c r="NZO7" s="26"/>
      <c r="NZP7" s="26"/>
      <c r="NZQ7" s="26"/>
      <c r="NZR7" s="26"/>
      <c r="NZS7" s="26"/>
      <c r="NZT7" s="26"/>
      <c r="NZU7" s="26"/>
      <c r="NZV7" s="26"/>
      <c r="NZW7" s="26"/>
      <c r="NZX7" s="26"/>
      <c r="NZY7" s="26"/>
      <c r="NZZ7" s="26"/>
      <c r="OAA7" s="26"/>
      <c r="OAB7" s="26"/>
      <c r="OAC7" s="26"/>
      <c r="OAD7" s="26"/>
      <c r="OAE7" s="26"/>
      <c r="OAF7" s="26"/>
      <c r="OAG7" s="26"/>
      <c r="OAH7" s="26"/>
      <c r="OAI7" s="26"/>
      <c r="OAJ7" s="26"/>
      <c r="OAK7" s="26"/>
      <c r="OAL7" s="26"/>
      <c r="OAM7" s="26"/>
      <c r="OAN7" s="26"/>
      <c r="OAO7" s="26"/>
      <c r="OAP7" s="26"/>
      <c r="OAQ7" s="26"/>
      <c r="OAR7" s="26"/>
      <c r="OAS7" s="26"/>
      <c r="OAT7" s="26"/>
      <c r="OAU7" s="26"/>
      <c r="OAV7" s="26"/>
      <c r="OAW7" s="26"/>
      <c r="OAX7" s="26"/>
      <c r="OAY7" s="26"/>
      <c r="OAZ7" s="26"/>
      <c r="OBA7" s="26"/>
      <c r="OBB7" s="26"/>
      <c r="OBC7" s="26"/>
      <c r="OBD7" s="26"/>
      <c r="OBE7" s="26"/>
      <c r="OBF7" s="26"/>
      <c r="OBG7" s="26"/>
      <c r="OBH7" s="26"/>
      <c r="OBI7" s="26"/>
      <c r="OBJ7" s="26"/>
      <c r="OBK7" s="26"/>
      <c r="OBL7" s="26"/>
      <c r="OBM7" s="26"/>
      <c r="OBN7" s="26"/>
      <c r="OBO7" s="26"/>
      <c r="OBP7" s="26"/>
      <c r="OBQ7" s="26"/>
      <c r="OBR7" s="26"/>
      <c r="OBS7" s="26"/>
      <c r="OBT7" s="26"/>
      <c r="OBU7" s="26"/>
      <c r="OBV7" s="26"/>
      <c r="OBW7" s="26"/>
      <c r="OBX7" s="26"/>
      <c r="OBY7" s="26"/>
      <c r="OBZ7" s="26"/>
      <c r="OCA7" s="26"/>
      <c r="OCB7" s="26"/>
      <c r="OCC7" s="26"/>
      <c r="OCD7" s="26"/>
      <c r="OCE7" s="26"/>
      <c r="OCF7" s="26"/>
      <c r="OCG7" s="26"/>
      <c r="OCH7" s="26"/>
      <c r="OCI7" s="26"/>
      <c r="OCJ7" s="26"/>
      <c r="OCK7" s="26"/>
      <c r="OCL7" s="26"/>
      <c r="OCM7" s="26"/>
      <c r="OCN7" s="26"/>
      <c r="OCO7" s="26"/>
      <c r="OCP7" s="26"/>
      <c r="OCQ7" s="26"/>
      <c r="OCR7" s="26"/>
      <c r="OCS7" s="26"/>
      <c r="OCT7" s="26"/>
      <c r="OCU7" s="26"/>
      <c r="OCV7" s="26"/>
      <c r="OCW7" s="26"/>
      <c r="OCX7" s="26"/>
      <c r="OCY7" s="26"/>
      <c r="OCZ7" s="26"/>
      <c r="ODA7" s="26"/>
      <c r="ODB7" s="26"/>
      <c r="ODC7" s="26"/>
      <c r="ODD7" s="26"/>
      <c r="ODE7" s="26"/>
      <c r="ODF7" s="26"/>
      <c r="ODG7" s="26"/>
      <c r="ODH7" s="26"/>
      <c r="ODI7" s="26"/>
      <c r="ODJ7" s="26"/>
      <c r="ODK7" s="26"/>
      <c r="ODL7" s="26"/>
      <c r="ODM7" s="26"/>
      <c r="ODN7" s="26"/>
      <c r="ODO7" s="26"/>
      <c r="ODP7" s="26"/>
      <c r="ODQ7" s="26"/>
      <c r="ODR7" s="26"/>
      <c r="ODS7" s="26"/>
      <c r="ODT7" s="26"/>
      <c r="ODU7" s="26"/>
      <c r="ODV7" s="26"/>
      <c r="ODW7" s="26"/>
      <c r="ODX7" s="26"/>
      <c r="ODY7" s="26"/>
      <c r="ODZ7" s="26"/>
      <c r="OEA7" s="26"/>
      <c r="OEB7" s="26"/>
      <c r="OEC7" s="26"/>
      <c r="OED7" s="26"/>
      <c r="OEE7" s="26"/>
      <c r="OEF7" s="26"/>
      <c r="OEG7" s="26"/>
      <c r="OEH7" s="26"/>
      <c r="OEI7" s="26"/>
      <c r="OEJ7" s="26"/>
      <c r="OEK7" s="26"/>
      <c r="OEL7" s="26"/>
      <c r="OEM7" s="26"/>
      <c r="OEN7" s="26"/>
      <c r="OEO7" s="26"/>
      <c r="OEP7" s="26"/>
      <c r="OEQ7" s="26"/>
      <c r="OER7" s="26"/>
      <c r="OES7" s="26"/>
      <c r="OET7" s="26"/>
      <c r="OEU7" s="26"/>
      <c r="OEV7" s="26"/>
      <c r="OEW7" s="26"/>
      <c r="OEX7" s="26"/>
      <c r="OEY7" s="26"/>
      <c r="OEZ7" s="26"/>
      <c r="OFA7" s="26"/>
      <c r="OFB7" s="26"/>
      <c r="OFC7" s="26"/>
      <c r="OFD7" s="26"/>
      <c r="OFE7" s="26"/>
      <c r="OFF7" s="26"/>
      <c r="OFG7" s="26"/>
      <c r="OFH7" s="26"/>
      <c r="OFI7" s="26"/>
      <c r="OFJ7" s="26"/>
      <c r="OFK7" s="26"/>
      <c r="OFL7" s="26"/>
      <c r="OFM7" s="26"/>
      <c r="OFN7" s="26"/>
      <c r="OFO7" s="26"/>
      <c r="OFP7" s="26"/>
      <c r="OFQ7" s="26"/>
      <c r="OFR7" s="26"/>
      <c r="OFS7" s="26"/>
      <c r="OFT7" s="26"/>
      <c r="OFU7" s="26"/>
      <c r="OFV7" s="26"/>
      <c r="OFW7" s="26"/>
      <c r="OFX7" s="26"/>
      <c r="OFY7" s="26"/>
      <c r="OFZ7" s="26"/>
      <c r="OGA7" s="26"/>
      <c r="OGB7" s="26"/>
      <c r="OGC7" s="26"/>
      <c r="OGD7" s="26"/>
      <c r="OGE7" s="26"/>
      <c r="OGF7" s="26"/>
      <c r="OGG7" s="26"/>
      <c r="OGH7" s="26"/>
      <c r="OGI7" s="26"/>
      <c r="OGJ7" s="26"/>
      <c r="OGK7" s="26"/>
      <c r="OGL7" s="26"/>
      <c r="OGM7" s="26"/>
      <c r="OGN7" s="26"/>
      <c r="OGO7" s="26"/>
      <c r="OGP7" s="26"/>
      <c r="OGQ7" s="26"/>
      <c r="OGR7" s="26"/>
      <c r="OGS7" s="26"/>
      <c r="OGT7" s="26"/>
      <c r="OGU7" s="26"/>
      <c r="OGV7" s="26"/>
      <c r="OGW7" s="26"/>
      <c r="OGX7" s="26"/>
      <c r="OGY7" s="26"/>
      <c r="OGZ7" s="26"/>
      <c r="OHA7" s="26"/>
      <c r="OHB7" s="26"/>
      <c r="OHC7" s="26"/>
      <c r="OHD7" s="26"/>
      <c r="OHE7" s="26"/>
      <c r="OHF7" s="26"/>
      <c r="OHG7" s="26"/>
      <c r="OHH7" s="26"/>
      <c r="OHI7" s="26"/>
      <c r="OHJ7" s="26"/>
      <c r="OHK7" s="26"/>
      <c r="OHL7" s="26"/>
      <c r="OHM7" s="26"/>
      <c r="OHN7" s="26"/>
      <c r="OHO7" s="26"/>
      <c r="OHP7" s="26"/>
      <c r="OHQ7" s="26"/>
      <c r="OHR7" s="26"/>
      <c r="OHS7" s="26"/>
      <c r="OHT7" s="26"/>
      <c r="OHU7" s="26"/>
      <c r="OHV7" s="26"/>
      <c r="OHW7" s="26"/>
      <c r="OHX7" s="26"/>
      <c r="OHY7" s="26"/>
      <c r="OHZ7" s="26"/>
      <c r="OIA7" s="26"/>
      <c r="OIB7" s="26"/>
      <c r="OIC7" s="26"/>
      <c r="OID7" s="26"/>
      <c r="OIE7" s="26"/>
      <c r="OIF7" s="26"/>
      <c r="OIG7" s="26"/>
      <c r="OIH7" s="26"/>
      <c r="OII7" s="26"/>
      <c r="OIJ7" s="26"/>
      <c r="OIK7" s="26"/>
      <c r="OIL7" s="26"/>
      <c r="OIM7" s="26"/>
      <c r="OIN7" s="26"/>
      <c r="OIO7" s="26"/>
      <c r="OIP7" s="26"/>
      <c r="OIQ7" s="26"/>
      <c r="OIR7" s="26"/>
      <c r="OIS7" s="26"/>
      <c r="OIT7" s="26"/>
      <c r="OIU7" s="26"/>
      <c r="OIV7" s="26"/>
      <c r="OIW7" s="26"/>
      <c r="OIX7" s="26"/>
      <c r="OIY7" s="26"/>
      <c r="OIZ7" s="26"/>
      <c r="OJA7" s="26"/>
      <c r="OJB7" s="26"/>
      <c r="OJC7" s="26"/>
      <c r="OJD7" s="26"/>
      <c r="OJE7" s="26"/>
      <c r="OJF7" s="26"/>
      <c r="OJG7" s="26"/>
      <c r="OJH7" s="26"/>
      <c r="OJI7" s="26"/>
      <c r="OJJ7" s="26"/>
      <c r="OJK7" s="26"/>
      <c r="OJL7" s="26"/>
      <c r="OJM7" s="26"/>
      <c r="OJN7" s="26"/>
      <c r="OJO7" s="26"/>
      <c r="OJP7" s="26"/>
      <c r="OJQ7" s="26"/>
      <c r="OJR7" s="26"/>
      <c r="OJS7" s="26"/>
      <c r="OJT7" s="26"/>
      <c r="OJU7" s="26"/>
      <c r="OJV7" s="26"/>
      <c r="OJW7" s="26"/>
      <c r="OJX7" s="26"/>
      <c r="OJY7" s="26"/>
      <c r="OJZ7" s="26"/>
      <c r="OKA7" s="26"/>
      <c r="OKB7" s="26"/>
      <c r="OKC7" s="26"/>
      <c r="OKD7" s="26"/>
      <c r="OKE7" s="26"/>
      <c r="OKF7" s="26"/>
      <c r="OKG7" s="26"/>
      <c r="OKH7" s="26"/>
      <c r="OKI7" s="26"/>
      <c r="OKJ7" s="26"/>
      <c r="OKK7" s="26"/>
      <c r="OKL7" s="26"/>
      <c r="OKM7" s="26"/>
      <c r="OKN7" s="26"/>
      <c r="OKO7" s="26"/>
      <c r="OKP7" s="26"/>
      <c r="OKQ7" s="26"/>
      <c r="OKR7" s="26"/>
      <c r="OKS7" s="26"/>
      <c r="OKT7" s="26"/>
      <c r="OKU7" s="26"/>
      <c r="OKV7" s="26"/>
      <c r="OKW7" s="26"/>
      <c r="OKX7" s="26"/>
      <c r="OKY7" s="26"/>
      <c r="OKZ7" s="26"/>
      <c r="OLA7" s="26"/>
      <c r="OLB7" s="26"/>
      <c r="OLC7" s="26"/>
      <c r="OLD7" s="26"/>
      <c r="OLE7" s="26"/>
      <c r="OLF7" s="26"/>
      <c r="OLG7" s="26"/>
      <c r="OLH7" s="26"/>
      <c r="OLI7" s="26"/>
      <c r="OLJ7" s="26"/>
      <c r="OLK7" s="26"/>
      <c r="OLL7" s="26"/>
      <c r="OLM7" s="26"/>
      <c r="OLN7" s="26"/>
      <c r="OLO7" s="26"/>
      <c r="OLP7" s="26"/>
      <c r="OLQ7" s="26"/>
      <c r="OLR7" s="26"/>
      <c r="OLS7" s="26"/>
      <c r="OLT7" s="26"/>
      <c r="OLU7" s="26"/>
      <c r="OLV7" s="26"/>
      <c r="OLW7" s="26"/>
      <c r="OLX7" s="26"/>
      <c r="OLY7" s="26"/>
      <c r="OLZ7" s="26"/>
      <c r="OMA7" s="26"/>
      <c r="OMB7" s="26"/>
      <c r="OMC7" s="26"/>
      <c r="OMD7" s="26"/>
      <c r="OME7" s="26"/>
      <c r="OMF7" s="26"/>
      <c r="OMG7" s="26"/>
      <c r="OMH7" s="26"/>
      <c r="OMI7" s="26"/>
      <c r="OMJ7" s="26"/>
      <c r="OMK7" s="26"/>
      <c r="OML7" s="26"/>
      <c r="OMM7" s="26"/>
      <c r="OMN7" s="26"/>
      <c r="OMO7" s="26"/>
      <c r="OMP7" s="26"/>
      <c r="OMQ7" s="26"/>
      <c r="OMR7" s="26"/>
      <c r="OMS7" s="26"/>
      <c r="OMT7" s="26"/>
      <c r="OMU7" s="26"/>
      <c r="OMV7" s="26"/>
      <c r="OMW7" s="26"/>
      <c r="OMX7" s="26"/>
      <c r="OMY7" s="26"/>
      <c r="OMZ7" s="26"/>
      <c r="ONA7" s="26"/>
      <c r="ONB7" s="26"/>
      <c r="ONC7" s="26"/>
      <c r="OND7" s="26"/>
      <c r="ONE7" s="26"/>
      <c r="ONF7" s="26"/>
      <c r="ONG7" s="26"/>
      <c r="ONH7" s="26"/>
      <c r="ONI7" s="26"/>
      <c r="ONJ7" s="26"/>
      <c r="ONK7" s="26"/>
      <c r="ONL7" s="26"/>
      <c r="ONM7" s="26"/>
      <c r="ONN7" s="26"/>
      <c r="ONO7" s="26"/>
      <c r="ONP7" s="26"/>
      <c r="ONQ7" s="26"/>
      <c r="ONR7" s="26"/>
      <c r="ONS7" s="26"/>
      <c r="ONT7" s="26"/>
      <c r="ONU7" s="26"/>
      <c r="ONV7" s="26"/>
      <c r="ONW7" s="26"/>
      <c r="ONX7" s="26"/>
      <c r="ONY7" s="26"/>
      <c r="ONZ7" s="26"/>
      <c r="OOA7" s="26"/>
      <c r="OOB7" s="26"/>
      <c r="OOC7" s="26"/>
      <c r="OOD7" s="26"/>
      <c r="OOE7" s="26"/>
      <c r="OOF7" s="26"/>
      <c r="OOG7" s="26"/>
      <c r="OOH7" s="26"/>
      <c r="OOI7" s="26"/>
      <c r="OOJ7" s="26"/>
      <c r="OOK7" s="26"/>
      <c r="OOL7" s="26"/>
      <c r="OOM7" s="26"/>
      <c r="OON7" s="26"/>
      <c r="OOO7" s="26"/>
      <c r="OOP7" s="26"/>
      <c r="OOQ7" s="26"/>
      <c r="OOR7" s="26"/>
      <c r="OOS7" s="26"/>
      <c r="OOT7" s="26"/>
      <c r="OOU7" s="26"/>
      <c r="OOV7" s="26"/>
      <c r="OOW7" s="26"/>
      <c r="OOX7" s="26"/>
      <c r="OOY7" s="26"/>
      <c r="OOZ7" s="26"/>
      <c r="OPA7" s="26"/>
      <c r="OPB7" s="26"/>
      <c r="OPC7" s="26"/>
      <c r="OPD7" s="26"/>
      <c r="OPE7" s="26"/>
      <c r="OPF7" s="26"/>
      <c r="OPG7" s="26"/>
      <c r="OPH7" s="26"/>
      <c r="OPI7" s="26"/>
      <c r="OPJ7" s="26"/>
      <c r="OPK7" s="26"/>
      <c r="OPL7" s="26"/>
      <c r="OPM7" s="26"/>
      <c r="OPN7" s="26"/>
      <c r="OPO7" s="26"/>
      <c r="OPP7" s="26"/>
      <c r="OPQ7" s="26"/>
      <c r="OPR7" s="26"/>
      <c r="OPS7" s="26"/>
      <c r="OPT7" s="26"/>
      <c r="OPU7" s="26"/>
      <c r="OPV7" s="26"/>
      <c r="OPW7" s="26"/>
      <c r="OPX7" s="26"/>
      <c r="OPY7" s="26"/>
      <c r="OPZ7" s="26"/>
      <c r="OQA7" s="26"/>
      <c r="OQB7" s="26"/>
      <c r="OQC7" s="26"/>
      <c r="OQD7" s="26"/>
      <c r="OQE7" s="26"/>
      <c r="OQF7" s="26"/>
      <c r="OQG7" s="26"/>
      <c r="OQH7" s="26"/>
      <c r="OQI7" s="26"/>
      <c r="OQJ7" s="26"/>
      <c r="OQK7" s="26"/>
      <c r="OQL7" s="26"/>
      <c r="OQM7" s="26"/>
      <c r="OQN7" s="26"/>
      <c r="OQO7" s="26"/>
      <c r="OQP7" s="26"/>
      <c r="OQQ7" s="26"/>
      <c r="OQR7" s="26"/>
      <c r="OQS7" s="26"/>
      <c r="OQT7" s="26"/>
      <c r="OQU7" s="26"/>
      <c r="OQV7" s="26"/>
      <c r="OQW7" s="26"/>
      <c r="OQX7" s="26"/>
      <c r="OQY7" s="26"/>
      <c r="OQZ7" s="26"/>
      <c r="ORA7" s="26"/>
      <c r="ORB7" s="26"/>
      <c r="ORC7" s="26"/>
      <c r="ORD7" s="26"/>
      <c r="ORE7" s="26"/>
      <c r="ORF7" s="26"/>
      <c r="ORG7" s="26"/>
      <c r="ORH7" s="26"/>
      <c r="ORI7" s="26"/>
      <c r="ORJ7" s="26"/>
      <c r="ORK7" s="26"/>
      <c r="ORL7" s="26"/>
      <c r="ORM7" s="26"/>
      <c r="ORN7" s="26"/>
      <c r="ORO7" s="26"/>
      <c r="ORP7" s="26"/>
      <c r="ORQ7" s="26"/>
      <c r="ORR7" s="26"/>
      <c r="ORS7" s="26"/>
      <c r="ORT7" s="26"/>
      <c r="ORU7" s="26"/>
      <c r="ORV7" s="26"/>
      <c r="ORW7" s="26"/>
      <c r="ORX7" s="26"/>
      <c r="ORY7" s="26"/>
      <c r="ORZ7" s="26"/>
      <c r="OSA7" s="26"/>
      <c r="OSB7" s="26"/>
      <c r="OSC7" s="26"/>
      <c r="OSD7" s="26"/>
      <c r="OSE7" s="26"/>
      <c r="OSF7" s="26"/>
      <c r="OSG7" s="26"/>
      <c r="OSH7" s="26"/>
      <c r="OSI7" s="26"/>
      <c r="OSJ7" s="26"/>
      <c r="OSK7" s="26"/>
      <c r="OSL7" s="26"/>
      <c r="OSM7" s="26"/>
      <c r="OSN7" s="26"/>
      <c r="OSO7" s="26"/>
      <c r="OSP7" s="26"/>
      <c r="OSQ7" s="26"/>
      <c r="OSR7" s="26"/>
      <c r="OSS7" s="26"/>
      <c r="OST7" s="26"/>
      <c r="OSU7" s="26"/>
      <c r="OSV7" s="26"/>
      <c r="OSW7" s="26"/>
      <c r="OSX7" s="26"/>
      <c r="OSY7" s="26"/>
      <c r="OSZ7" s="26"/>
      <c r="OTA7" s="26"/>
      <c r="OTB7" s="26"/>
      <c r="OTC7" s="26"/>
      <c r="OTD7" s="26"/>
      <c r="OTE7" s="26"/>
      <c r="OTF7" s="26"/>
      <c r="OTG7" s="26"/>
      <c r="OTH7" s="26"/>
      <c r="OTI7" s="26"/>
      <c r="OTJ7" s="26"/>
      <c r="OTK7" s="26"/>
      <c r="OTL7" s="26"/>
      <c r="OTM7" s="26"/>
      <c r="OTN7" s="26"/>
      <c r="OTO7" s="26"/>
      <c r="OTP7" s="26"/>
      <c r="OTQ7" s="26"/>
      <c r="OTR7" s="26"/>
      <c r="OTS7" s="26"/>
      <c r="OTT7" s="26"/>
      <c r="OTU7" s="26"/>
      <c r="OTV7" s="26"/>
      <c r="OTW7" s="26"/>
      <c r="OTX7" s="26"/>
      <c r="OTY7" s="26"/>
      <c r="OTZ7" s="26"/>
      <c r="OUA7" s="26"/>
      <c r="OUB7" s="26"/>
      <c r="OUC7" s="26"/>
      <c r="OUD7" s="26"/>
      <c r="OUE7" s="26"/>
      <c r="OUF7" s="26"/>
      <c r="OUG7" s="26"/>
      <c r="OUH7" s="26"/>
      <c r="OUI7" s="26"/>
      <c r="OUJ7" s="26"/>
      <c r="OUK7" s="26"/>
      <c r="OUL7" s="26"/>
      <c r="OUM7" s="26"/>
      <c r="OUN7" s="26"/>
      <c r="OUO7" s="26"/>
      <c r="OUP7" s="26"/>
      <c r="OUQ7" s="26"/>
      <c r="OUR7" s="26"/>
      <c r="OUS7" s="26"/>
      <c r="OUT7" s="26"/>
      <c r="OUU7" s="26"/>
      <c r="OUV7" s="26"/>
      <c r="OUW7" s="26"/>
      <c r="OUX7" s="26"/>
      <c r="OUY7" s="26"/>
      <c r="OUZ7" s="26"/>
      <c r="OVA7" s="26"/>
      <c r="OVB7" s="26"/>
      <c r="OVC7" s="26"/>
      <c r="OVD7" s="26"/>
      <c r="OVE7" s="26"/>
      <c r="OVF7" s="26"/>
      <c r="OVG7" s="26"/>
      <c r="OVH7" s="26"/>
      <c r="OVI7" s="26"/>
      <c r="OVJ7" s="26"/>
      <c r="OVK7" s="26"/>
      <c r="OVL7" s="26"/>
      <c r="OVM7" s="26"/>
      <c r="OVN7" s="26"/>
      <c r="OVO7" s="26"/>
      <c r="OVP7" s="26"/>
      <c r="OVQ7" s="26"/>
      <c r="OVR7" s="26"/>
      <c r="OVS7" s="26"/>
      <c r="OVT7" s="26"/>
      <c r="OVU7" s="26"/>
      <c r="OVV7" s="26"/>
      <c r="OVW7" s="26"/>
      <c r="OVX7" s="26"/>
      <c r="OVY7" s="26"/>
      <c r="OVZ7" s="26"/>
      <c r="OWA7" s="26"/>
      <c r="OWB7" s="26"/>
      <c r="OWC7" s="26"/>
      <c r="OWD7" s="26"/>
      <c r="OWE7" s="26"/>
      <c r="OWF7" s="26"/>
      <c r="OWG7" s="26"/>
      <c r="OWH7" s="26"/>
      <c r="OWI7" s="26"/>
      <c r="OWJ7" s="26"/>
      <c r="OWK7" s="26"/>
      <c r="OWL7" s="26"/>
      <c r="OWM7" s="26"/>
      <c r="OWN7" s="26"/>
      <c r="OWO7" s="26"/>
      <c r="OWP7" s="26"/>
      <c r="OWQ7" s="26"/>
      <c r="OWR7" s="26"/>
      <c r="OWS7" s="26"/>
      <c r="OWT7" s="26"/>
      <c r="OWU7" s="26"/>
      <c r="OWV7" s="26"/>
      <c r="OWW7" s="26"/>
      <c r="OWX7" s="26"/>
      <c r="OWY7" s="26"/>
      <c r="OWZ7" s="26"/>
      <c r="OXA7" s="26"/>
      <c r="OXB7" s="26"/>
      <c r="OXC7" s="26"/>
      <c r="OXD7" s="26"/>
      <c r="OXE7" s="26"/>
      <c r="OXF7" s="26"/>
      <c r="OXG7" s="26"/>
      <c r="OXH7" s="26"/>
      <c r="OXI7" s="26"/>
      <c r="OXJ7" s="26"/>
      <c r="OXK7" s="26"/>
      <c r="OXL7" s="26"/>
      <c r="OXM7" s="26"/>
      <c r="OXN7" s="26"/>
      <c r="OXO7" s="26"/>
      <c r="OXP7" s="26"/>
      <c r="OXQ7" s="26"/>
      <c r="OXR7" s="26"/>
      <c r="OXS7" s="26"/>
      <c r="OXT7" s="26"/>
      <c r="OXU7" s="26"/>
      <c r="OXV7" s="26"/>
      <c r="OXW7" s="26"/>
      <c r="OXX7" s="26"/>
      <c r="OXY7" s="26"/>
      <c r="OXZ7" s="26"/>
      <c r="OYA7" s="26"/>
      <c r="OYB7" s="26"/>
      <c r="OYC7" s="26"/>
      <c r="OYD7" s="26"/>
      <c r="OYE7" s="26"/>
      <c r="OYF7" s="26"/>
      <c r="OYG7" s="26"/>
      <c r="OYH7" s="26"/>
      <c r="OYI7" s="26"/>
      <c r="OYJ7" s="26"/>
      <c r="OYK7" s="26"/>
      <c r="OYL7" s="26"/>
      <c r="OYM7" s="26"/>
      <c r="OYN7" s="26"/>
      <c r="OYO7" s="26"/>
      <c r="OYP7" s="26"/>
      <c r="OYQ7" s="26"/>
      <c r="OYR7" s="26"/>
      <c r="OYS7" s="26"/>
      <c r="OYT7" s="26"/>
      <c r="OYU7" s="26"/>
      <c r="OYV7" s="26"/>
      <c r="OYW7" s="26"/>
      <c r="OYX7" s="26"/>
      <c r="OYY7" s="26"/>
      <c r="OYZ7" s="26"/>
      <c r="OZA7" s="26"/>
      <c r="OZB7" s="26"/>
      <c r="OZC7" s="26"/>
      <c r="OZD7" s="26"/>
      <c r="OZE7" s="26"/>
      <c r="OZF7" s="26"/>
      <c r="OZG7" s="26"/>
      <c r="OZH7" s="26"/>
      <c r="OZI7" s="26"/>
      <c r="OZJ7" s="26"/>
      <c r="OZK7" s="26"/>
      <c r="OZL7" s="26"/>
      <c r="OZM7" s="26"/>
      <c r="OZN7" s="26"/>
      <c r="OZO7" s="26"/>
      <c r="OZP7" s="26"/>
      <c r="OZQ7" s="26"/>
      <c r="OZR7" s="26"/>
      <c r="OZS7" s="26"/>
      <c r="OZT7" s="26"/>
      <c r="OZU7" s="26"/>
      <c r="OZV7" s="26"/>
      <c r="OZW7" s="26"/>
      <c r="OZX7" s="26"/>
      <c r="OZY7" s="26"/>
      <c r="OZZ7" s="26"/>
      <c r="PAA7" s="26"/>
      <c r="PAB7" s="26"/>
      <c r="PAC7" s="26"/>
      <c r="PAD7" s="26"/>
      <c r="PAE7" s="26"/>
      <c r="PAF7" s="26"/>
      <c r="PAG7" s="26"/>
      <c r="PAH7" s="26"/>
      <c r="PAI7" s="26"/>
      <c r="PAJ7" s="26"/>
      <c r="PAK7" s="26"/>
      <c r="PAL7" s="26"/>
      <c r="PAM7" s="26"/>
      <c r="PAN7" s="26"/>
      <c r="PAO7" s="26"/>
      <c r="PAP7" s="26"/>
      <c r="PAQ7" s="26"/>
      <c r="PAR7" s="26"/>
      <c r="PAS7" s="26"/>
      <c r="PAT7" s="26"/>
      <c r="PAU7" s="26"/>
      <c r="PAV7" s="26"/>
      <c r="PAW7" s="26"/>
      <c r="PAX7" s="26"/>
      <c r="PAY7" s="26"/>
      <c r="PAZ7" s="26"/>
      <c r="PBA7" s="26"/>
      <c r="PBB7" s="26"/>
      <c r="PBC7" s="26"/>
      <c r="PBD7" s="26"/>
      <c r="PBE7" s="26"/>
      <c r="PBF7" s="26"/>
      <c r="PBG7" s="26"/>
      <c r="PBH7" s="26"/>
      <c r="PBI7" s="26"/>
      <c r="PBJ7" s="26"/>
      <c r="PBK7" s="26"/>
      <c r="PBL7" s="26"/>
      <c r="PBM7" s="26"/>
      <c r="PBN7" s="26"/>
      <c r="PBO7" s="26"/>
      <c r="PBP7" s="26"/>
      <c r="PBQ7" s="26"/>
      <c r="PBR7" s="26"/>
      <c r="PBS7" s="26"/>
      <c r="PBT7" s="26"/>
      <c r="PBU7" s="26"/>
      <c r="PBV7" s="26"/>
      <c r="PBW7" s="26"/>
      <c r="PBX7" s="26"/>
      <c r="PBY7" s="26"/>
      <c r="PBZ7" s="26"/>
      <c r="PCA7" s="26"/>
      <c r="PCB7" s="26"/>
      <c r="PCC7" s="26"/>
      <c r="PCD7" s="26"/>
      <c r="PCE7" s="26"/>
      <c r="PCF7" s="26"/>
      <c r="PCG7" s="26"/>
      <c r="PCH7" s="26"/>
      <c r="PCI7" s="26"/>
      <c r="PCJ7" s="26"/>
      <c r="PCK7" s="26"/>
      <c r="PCL7" s="26"/>
      <c r="PCM7" s="26"/>
      <c r="PCN7" s="26"/>
      <c r="PCO7" s="26"/>
      <c r="PCP7" s="26"/>
      <c r="PCQ7" s="26"/>
      <c r="PCR7" s="26"/>
      <c r="PCS7" s="26"/>
      <c r="PCT7" s="26"/>
      <c r="PCU7" s="26"/>
      <c r="PCV7" s="26"/>
      <c r="PCW7" s="26"/>
      <c r="PCX7" s="26"/>
      <c r="PCY7" s="26"/>
      <c r="PCZ7" s="26"/>
      <c r="PDA7" s="26"/>
      <c r="PDB7" s="26"/>
      <c r="PDC7" s="26"/>
      <c r="PDD7" s="26"/>
      <c r="PDE7" s="26"/>
      <c r="PDF7" s="26"/>
      <c r="PDG7" s="26"/>
      <c r="PDH7" s="26"/>
      <c r="PDI7" s="26"/>
      <c r="PDJ7" s="26"/>
      <c r="PDK7" s="26"/>
      <c r="PDL7" s="26"/>
      <c r="PDM7" s="26"/>
      <c r="PDN7" s="26"/>
      <c r="PDO7" s="26"/>
      <c r="PDP7" s="26"/>
      <c r="PDQ7" s="26"/>
      <c r="PDR7" s="26"/>
      <c r="PDS7" s="26"/>
      <c r="PDT7" s="26"/>
      <c r="PDU7" s="26"/>
      <c r="PDV7" s="26"/>
      <c r="PDW7" s="26"/>
      <c r="PDX7" s="26"/>
      <c r="PDY7" s="26"/>
      <c r="PDZ7" s="26"/>
      <c r="PEA7" s="26"/>
      <c r="PEB7" s="26"/>
      <c r="PEC7" s="26"/>
      <c r="PED7" s="26"/>
      <c r="PEE7" s="26"/>
      <c r="PEF7" s="26"/>
      <c r="PEG7" s="26"/>
      <c r="PEH7" s="26"/>
      <c r="PEI7" s="26"/>
      <c r="PEJ7" s="26"/>
      <c r="PEK7" s="26"/>
      <c r="PEL7" s="26"/>
      <c r="PEM7" s="26"/>
      <c r="PEN7" s="26"/>
      <c r="PEO7" s="26"/>
      <c r="PEP7" s="26"/>
      <c r="PEQ7" s="26"/>
      <c r="PER7" s="26"/>
      <c r="PES7" s="26"/>
      <c r="PET7" s="26"/>
      <c r="PEU7" s="26"/>
      <c r="PEV7" s="26"/>
      <c r="PEW7" s="26"/>
      <c r="PEX7" s="26"/>
      <c r="PEY7" s="26"/>
      <c r="PEZ7" s="26"/>
      <c r="PFA7" s="26"/>
      <c r="PFB7" s="26"/>
      <c r="PFC7" s="26"/>
      <c r="PFD7" s="26"/>
      <c r="PFE7" s="26"/>
      <c r="PFF7" s="26"/>
      <c r="PFG7" s="26"/>
      <c r="PFH7" s="26"/>
      <c r="PFI7" s="26"/>
      <c r="PFJ7" s="26"/>
      <c r="PFK7" s="26"/>
      <c r="PFL7" s="26"/>
      <c r="PFM7" s="26"/>
      <c r="PFN7" s="26"/>
      <c r="PFO7" s="26"/>
      <c r="PFP7" s="26"/>
      <c r="PFQ7" s="26"/>
      <c r="PFR7" s="26"/>
      <c r="PFS7" s="26"/>
      <c r="PFT7" s="26"/>
      <c r="PFU7" s="26"/>
      <c r="PFV7" s="26"/>
      <c r="PFW7" s="26"/>
      <c r="PFX7" s="26"/>
      <c r="PFY7" s="26"/>
      <c r="PFZ7" s="26"/>
      <c r="PGA7" s="26"/>
      <c r="PGB7" s="26"/>
      <c r="PGC7" s="26"/>
      <c r="PGD7" s="26"/>
      <c r="PGE7" s="26"/>
      <c r="PGF7" s="26"/>
      <c r="PGG7" s="26"/>
      <c r="PGH7" s="26"/>
      <c r="PGI7" s="26"/>
      <c r="PGJ7" s="26"/>
      <c r="PGK7" s="26"/>
      <c r="PGL7" s="26"/>
      <c r="PGM7" s="26"/>
      <c r="PGN7" s="26"/>
      <c r="PGO7" s="26"/>
      <c r="PGP7" s="26"/>
      <c r="PGQ7" s="26"/>
      <c r="PGR7" s="26"/>
      <c r="PGS7" s="26"/>
      <c r="PGT7" s="26"/>
      <c r="PGU7" s="26"/>
      <c r="PGV7" s="26"/>
      <c r="PGW7" s="26"/>
      <c r="PGX7" s="26"/>
      <c r="PGY7" s="26"/>
      <c r="PGZ7" s="26"/>
      <c r="PHA7" s="26"/>
      <c r="PHB7" s="26"/>
      <c r="PHC7" s="26"/>
      <c r="PHD7" s="26"/>
      <c r="PHE7" s="26"/>
      <c r="PHF7" s="26"/>
      <c r="PHG7" s="26"/>
      <c r="PHH7" s="26"/>
      <c r="PHI7" s="26"/>
      <c r="PHJ7" s="26"/>
      <c r="PHK7" s="26"/>
      <c r="PHL7" s="26"/>
      <c r="PHM7" s="26"/>
      <c r="PHN7" s="26"/>
      <c r="PHO7" s="26"/>
      <c r="PHP7" s="26"/>
      <c r="PHQ7" s="26"/>
      <c r="PHR7" s="26"/>
      <c r="PHS7" s="26"/>
      <c r="PHT7" s="26"/>
      <c r="PHU7" s="26"/>
      <c r="PHV7" s="26"/>
      <c r="PHW7" s="26"/>
      <c r="PHX7" s="26"/>
      <c r="PHY7" s="26"/>
      <c r="PHZ7" s="26"/>
      <c r="PIA7" s="26"/>
      <c r="PIB7" s="26"/>
      <c r="PIC7" s="26"/>
      <c r="PID7" s="26"/>
      <c r="PIE7" s="26"/>
      <c r="PIF7" s="26"/>
      <c r="PIG7" s="26"/>
      <c r="PIH7" s="26"/>
      <c r="PII7" s="26"/>
      <c r="PIJ7" s="26"/>
      <c r="PIK7" s="26"/>
      <c r="PIL7" s="26"/>
      <c r="PIM7" s="26"/>
      <c r="PIN7" s="26"/>
      <c r="PIO7" s="26"/>
      <c r="PIP7" s="26"/>
      <c r="PIQ7" s="26"/>
      <c r="PIR7" s="26"/>
      <c r="PIS7" s="26"/>
      <c r="PIT7" s="26"/>
      <c r="PIU7" s="26"/>
      <c r="PIV7" s="26"/>
      <c r="PIW7" s="26"/>
      <c r="PIX7" s="26"/>
      <c r="PIY7" s="26"/>
      <c r="PIZ7" s="26"/>
      <c r="PJA7" s="26"/>
      <c r="PJB7" s="26"/>
      <c r="PJC7" s="26"/>
      <c r="PJD7" s="26"/>
      <c r="PJE7" s="26"/>
      <c r="PJF7" s="26"/>
      <c r="PJG7" s="26"/>
      <c r="PJH7" s="26"/>
      <c r="PJI7" s="26"/>
      <c r="PJJ7" s="26"/>
      <c r="PJK7" s="26"/>
      <c r="PJL7" s="26"/>
      <c r="PJM7" s="26"/>
      <c r="PJN7" s="26"/>
      <c r="PJO7" s="26"/>
      <c r="PJP7" s="26"/>
      <c r="PJQ7" s="26"/>
      <c r="PJR7" s="26"/>
      <c r="PJS7" s="26"/>
      <c r="PJT7" s="26"/>
      <c r="PJU7" s="26"/>
      <c r="PJV7" s="26"/>
      <c r="PJW7" s="26"/>
      <c r="PJX7" s="26"/>
      <c r="PJY7" s="26"/>
      <c r="PJZ7" s="26"/>
      <c r="PKA7" s="26"/>
      <c r="PKB7" s="26"/>
      <c r="PKC7" s="26"/>
      <c r="PKD7" s="26"/>
      <c r="PKE7" s="26"/>
      <c r="PKF7" s="26"/>
      <c r="PKG7" s="26"/>
      <c r="PKH7" s="26"/>
      <c r="PKI7" s="26"/>
      <c r="PKJ7" s="26"/>
      <c r="PKK7" s="26"/>
      <c r="PKL7" s="26"/>
      <c r="PKM7" s="26"/>
      <c r="PKN7" s="26"/>
      <c r="PKO7" s="26"/>
      <c r="PKP7" s="26"/>
      <c r="PKQ7" s="26"/>
      <c r="PKR7" s="26"/>
      <c r="PKS7" s="26"/>
      <c r="PKT7" s="26"/>
      <c r="PKU7" s="26"/>
      <c r="PKV7" s="26"/>
      <c r="PKW7" s="26"/>
      <c r="PKX7" s="26"/>
      <c r="PKY7" s="26"/>
      <c r="PKZ7" s="26"/>
      <c r="PLA7" s="26"/>
      <c r="PLB7" s="26"/>
      <c r="PLC7" s="26"/>
      <c r="PLD7" s="26"/>
      <c r="PLE7" s="26"/>
      <c r="PLF7" s="26"/>
      <c r="PLG7" s="26"/>
      <c r="PLH7" s="26"/>
      <c r="PLI7" s="26"/>
      <c r="PLJ7" s="26"/>
      <c r="PLK7" s="26"/>
      <c r="PLL7" s="26"/>
      <c r="PLM7" s="26"/>
      <c r="PLN7" s="26"/>
      <c r="PLO7" s="26"/>
      <c r="PLP7" s="26"/>
      <c r="PLQ7" s="26"/>
      <c r="PLR7" s="26"/>
      <c r="PLS7" s="26"/>
      <c r="PLT7" s="26"/>
      <c r="PLU7" s="26"/>
      <c r="PLV7" s="26"/>
      <c r="PLW7" s="26"/>
      <c r="PLX7" s="26"/>
      <c r="PLY7" s="26"/>
      <c r="PLZ7" s="26"/>
      <c r="PMA7" s="26"/>
      <c r="PMB7" s="26"/>
      <c r="PMC7" s="26"/>
      <c r="PMD7" s="26"/>
      <c r="PME7" s="26"/>
      <c r="PMF7" s="26"/>
      <c r="PMG7" s="26"/>
      <c r="PMH7" s="26"/>
      <c r="PMI7" s="26"/>
      <c r="PMJ7" s="26"/>
      <c r="PMK7" s="26"/>
      <c r="PML7" s="26"/>
      <c r="PMM7" s="26"/>
      <c r="PMN7" s="26"/>
      <c r="PMO7" s="26"/>
      <c r="PMP7" s="26"/>
      <c r="PMQ7" s="26"/>
      <c r="PMR7" s="26"/>
      <c r="PMS7" s="26"/>
      <c r="PMT7" s="26"/>
      <c r="PMU7" s="26"/>
      <c r="PMV7" s="26"/>
      <c r="PMW7" s="26"/>
      <c r="PMX7" s="26"/>
      <c r="PMY7" s="26"/>
      <c r="PMZ7" s="26"/>
      <c r="PNA7" s="26"/>
      <c r="PNB7" s="26"/>
      <c r="PNC7" s="26"/>
      <c r="PND7" s="26"/>
      <c r="PNE7" s="26"/>
      <c r="PNF7" s="26"/>
      <c r="PNG7" s="26"/>
      <c r="PNH7" s="26"/>
      <c r="PNI7" s="26"/>
      <c r="PNJ7" s="26"/>
      <c r="PNK7" s="26"/>
      <c r="PNL7" s="26"/>
      <c r="PNM7" s="26"/>
      <c r="PNN7" s="26"/>
      <c r="PNO7" s="26"/>
      <c r="PNP7" s="26"/>
      <c r="PNQ7" s="26"/>
      <c r="PNR7" s="26"/>
      <c r="PNS7" s="26"/>
      <c r="PNT7" s="26"/>
      <c r="PNU7" s="26"/>
      <c r="PNV7" s="26"/>
      <c r="PNW7" s="26"/>
      <c r="PNX7" s="26"/>
      <c r="PNY7" s="26"/>
      <c r="PNZ7" s="26"/>
      <c r="POA7" s="26"/>
      <c r="POB7" s="26"/>
      <c r="POC7" s="26"/>
      <c r="POD7" s="26"/>
      <c r="POE7" s="26"/>
      <c r="POF7" s="26"/>
      <c r="POG7" s="26"/>
      <c r="POH7" s="26"/>
      <c r="POI7" s="26"/>
      <c r="POJ7" s="26"/>
      <c r="POK7" s="26"/>
      <c r="POL7" s="26"/>
      <c r="POM7" s="26"/>
      <c r="PON7" s="26"/>
      <c r="POO7" s="26"/>
      <c r="POP7" s="26"/>
      <c r="POQ7" s="26"/>
      <c r="POR7" s="26"/>
      <c r="POS7" s="26"/>
      <c r="POT7" s="26"/>
      <c r="POU7" s="26"/>
      <c r="POV7" s="26"/>
      <c r="POW7" s="26"/>
      <c r="POX7" s="26"/>
      <c r="POY7" s="26"/>
      <c r="POZ7" s="26"/>
      <c r="PPA7" s="26"/>
      <c r="PPB7" s="26"/>
      <c r="PPC7" s="26"/>
      <c r="PPD7" s="26"/>
      <c r="PPE7" s="26"/>
      <c r="PPF7" s="26"/>
      <c r="PPG7" s="26"/>
      <c r="PPH7" s="26"/>
      <c r="PPI7" s="26"/>
      <c r="PPJ7" s="26"/>
      <c r="PPK7" s="26"/>
      <c r="PPL7" s="26"/>
      <c r="PPM7" s="26"/>
      <c r="PPN7" s="26"/>
      <c r="PPO7" s="26"/>
      <c r="PPP7" s="26"/>
      <c r="PPQ7" s="26"/>
      <c r="PPR7" s="26"/>
      <c r="PPS7" s="26"/>
      <c r="PPT7" s="26"/>
      <c r="PPU7" s="26"/>
      <c r="PPV7" s="26"/>
      <c r="PPW7" s="26"/>
      <c r="PPX7" s="26"/>
      <c r="PPY7" s="26"/>
      <c r="PPZ7" s="26"/>
      <c r="PQA7" s="26"/>
      <c r="PQB7" s="26"/>
      <c r="PQC7" s="26"/>
      <c r="PQD7" s="26"/>
      <c r="PQE7" s="26"/>
      <c r="PQF7" s="26"/>
      <c r="PQG7" s="26"/>
      <c r="PQH7" s="26"/>
      <c r="PQI7" s="26"/>
      <c r="PQJ7" s="26"/>
      <c r="PQK7" s="26"/>
      <c r="PQL7" s="26"/>
      <c r="PQM7" s="26"/>
      <c r="PQN7" s="26"/>
      <c r="PQO7" s="26"/>
      <c r="PQP7" s="26"/>
      <c r="PQQ7" s="26"/>
      <c r="PQR7" s="26"/>
      <c r="PQS7" s="26"/>
      <c r="PQT7" s="26"/>
      <c r="PQU7" s="26"/>
      <c r="PQV7" s="26"/>
      <c r="PQW7" s="26"/>
      <c r="PQX7" s="26"/>
      <c r="PQY7" s="26"/>
      <c r="PQZ7" s="26"/>
      <c r="PRA7" s="26"/>
      <c r="PRB7" s="26"/>
      <c r="PRC7" s="26"/>
      <c r="PRD7" s="26"/>
      <c r="PRE7" s="26"/>
      <c r="PRF7" s="26"/>
      <c r="PRG7" s="26"/>
      <c r="PRH7" s="26"/>
      <c r="PRI7" s="26"/>
      <c r="PRJ7" s="26"/>
      <c r="PRK7" s="26"/>
      <c r="PRL7" s="26"/>
      <c r="PRM7" s="26"/>
      <c r="PRN7" s="26"/>
      <c r="PRO7" s="26"/>
      <c r="PRP7" s="26"/>
      <c r="PRQ7" s="26"/>
      <c r="PRR7" s="26"/>
      <c r="PRS7" s="26"/>
      <c r="PRT7" s="26"/>
      <c r="PRU7" s="26"/>
      <c r="PRV7" s="26"/>
      <c r="PRW7" s="26"/>
      <c r="PRX7" s="26"/>
      <c r="PRY7" s="26"/>
      <c r="PRZ7" s="26"/>
      <c r="PSA7" s="26"/>
      <c r="PSB7" s="26"/>
      <c r="PSC7" s="26"/>
      <c r="PSD7" s="26"/>
      <c r="PSE7" s="26"/>
      <c r="PSF7" s="26"/>
      <c r="PSG7" s="26"/>
      <c r="PSH7" s="26"/>
      <c r="PSI7" s="26"/>
      <c r="PSJ7" s="26"/>
      <c r="PSK7" s="26"/>
      <c r="PSL7" s="26"/>
      <c r="PSM7" s="26"/>
      <c r="PSN7" s="26"/>
      <c r="PSO7" s="26"/>
      <c r="PSP7" s="26"/>
      <c r="PSQ7" s="26"/>
      <c r="PSR7" s="26"/>
      <c r="PSS7" s="26"/>
      <c r="PST7" s="26"/>
      <c r="PSU7" s="26"/>
      <c r="PSV7" s="26"/>
      <c r="PSW7" s="26"/>
      <c r="PSX7" s="26"/>
      <c r="PSY7" s="26"/>
      <c r="PSZ7" s="26"/>
      <c r="PTA7" s="26"/>
      <c r="PTB7" s="26"/>
      <c r="PTC7" s="26"/>
      <c r="PTD7" s="26"/>
      <c r="PTE7" s="26"/>
      <c r="PTF7" s="26"/>
      <c r="PTG7" s="26"/>
      <c r="PTH7" s="26"/>
      <c r="PTI7" s="26"/>
      <c r="PTJ7" s="26"/>
      <c r="PTK7" s="26"/>
      <c r="PTL7" s="26"/>
      <c r="PTM7" s="26"/>
      <c r="PTN7" s="26"/>
      <c r="PTO7" s="26"/>
      <c r="PTP7" s="26"/>
      <c r="PTQ7" s="26"/>
      <c r="PTR7" s="26"/>
      <c r="PTS7" s="26"/>
      <c r="PTT7" s="26"/>
      <c r="PTU7" s="26"/>
      <c r="PTV7" s="26"/>
      <c r="PTW7" s="26"/>
      <c r="PTX7" s="26"/>
      <c r="PTY7" s="26"/>
      <c r="PTZ7" s="26"/>
      <c r="PUA7" s="26"/>
      <c r="PUB7" s="26"/>
      <c r="PUC7" s="26"/>
      <c r="PUD7" s="26"/>
      <c r="PUE7" s="26"/>
      <c r="PUF7" s="26"/>
      <c r="PUG7" s="26"/>
      <c r="PUH7" s="26"/>
      <c r="PUI7" s="26"/>
      <c r="PUJ7" s="26"/>
      <c r="PUK7" s="26"/>
      <c r="PUL7" s="26"/>
      <c r="PUM7" s="26"/>
      <c r="PUN7" s="26"/>
      <c r="PUO7" s="26"/>
      <c r="PUP7" s="26"/>
      <c r="PUQ7" s="26"/>
      <c r="PUR7" s="26"/>
      <c r="PUS7" s="26"/>
      <c r="PUT7" s="26"/>
      <c r="PUU7" s="26"/>
      <c r="PUV7" s="26"/>
      <c r="PUW7" s="26"/>
      <c r="PUX7" s="26"/>
      <c r="PUY7" s="26"/>
      <c r="PUZ7" s="26"/>
      <c r="PVA7" s="26"/>
      <c r="PVB7" s="26"/>
      <c r="PVC7" s="26"/>
      <c r="PVD7" s="26"/>
      <c r="PVE7" s="26"/>
      <c r="PVF7" s="26"/>
      <c r="PVG7" s="26"/>
      <c r="PVH7" s="26"/>
      <c r="PVI7" s="26"/>
      <c r="PVJ7" s="26"/>
      <c r="PVK7" s="26"/>
      <c r="PVL7" s="26"/>
      <c r="PVM7" s="26"/>
      <c r="PVN7" s="26"/>
      <c r="PVO7" s="26"/>
      <c r="PVP7" s="26"/>
      <c r="PVQ7" s="26"/>
      <c r="PVR7" s="26"/>
      <c r="PVS7" s="26"/>
      <c r="PVT7" s="26"/>
      <c r="PVU7" s="26"/>
      <c r="PVV7" s="26"/>
      <c r="PVW7" s="26"/>
      <c r="PVX7" s="26"/>
      <c r="PVY7" s="26"/>
      <c r="PVZ7" s="26"/>
      <c r="PWA7" s="26"/>
      <c r="PWB7" s="26"/>
      <c r="PWC7" s="26"/>
      <c r="PWD7" s="26"/>
      <c r="PWE7" s="26"/>
      <c r="PWF7" s="26"/>
      <c r="PWG7" s="26"/>
      <c r="PWH7" s="26"/>
      <c r="PWI7" s="26"/>
      <c r="PWJ7" s="26"/>
      <c r="PWK7" s="26"/>
      <c r="PWL7" s="26"/>
      <c r="PWM7" s="26"/>
      <c r="PWN7" s="26"/>
      <c r="PWO7" s="26"/>
      <c r="PWP7" s="26"/>
      <c r="PWQ7" s="26"/>
      <c r="PWR7" s="26"/>
      <c r="PWS7" s="26"/>
      <c r="PWT7" s="26"/>
      <c r="PWU7" s="26"/>
      <c r="PWV7" s="26"/>
      <c r="PWW7" s="26"/>
      <c r="PWX7" s="26"/>
      <c r="PWY7" s="26"/>
      <c r="PWZ7" s="26"/>
      <c r="PXA7" s="26"/>
      <c r="PXB7" s="26"/>
      <c r="PXC7" s="26"/>
      <c r="PXD7" s="26"/>
      <c r="PXE7" s="26"/>
      <c r="PXF7" s="26"/>
      <c r="PXG7" s="26"/>
      <c r="PXH7" s="26"/>
      <c r="PXI7" s="26"/>
      <c r="PXJ7" s="26"/>
      <c r="PXK7" s="26"/>
      <c r="PXL7" s="26"/>
      <c r="PXM7" s="26"/>
      <c r="PXN7" s="26"/>
      <c r="PXO7" s="26"/>
      <c r="PXP7" s="26"/>
      <c r="PXQ7" s="26"/>
      <c r="PXR7" s="26"/>
      <c r="PXS7" s="26"/>
      <c r="PXT7" s="26"/>
      <c r="PXU7" s="26"/>
      <c r="PXV7" s="26"/>
      <c r="PXW7" s="26"/>
      <c r="PXX7" s="26"/>
      <c r="PXY7" s="26"/>
      <c r="PXZ7" s="26"/>
      <c r="PYA7" s="26"/>
      <c r="PYB7" s="26"/>
      <c r="PYC7" s="26"/>
      <c r="PYD7" s="26"/>
      <c r="PYE7" s="26"/>
      <c r="PYF7" s="26"/>
      <c r="PYG7" s="26"/>
      <c r="PYH7" s="26"/>
      <c r="PYI7" s="26"/>
      <c r="PYJ7" s="26"/>
      <c r="PYK7" s="26"/>
      <c r="PYL7" s="26"/>
      <c r="PYM7" s="26"/>
      <c r="PYN7" s="26"/>
      <c r="PYO7" s="26"/>
      <c r="PYP7" s="26"/>
      <c r="PYQ7" s="26"/>
      <c r="PYR7" s="26"/>
      <c r="PYS7" s="26"/>
      <c r="PYT7" s="26"/>
      <c r="PYU7" s="26"/>
      <c r="PYV7" s="26"/>
      <c r="PYW7" s="26"/>
      <c r="PYX7" s="26"/>
      <c r="PYY7" s="26"/>
      <c r="PYZ7" s="26"/>
      <c r="PZA7" s="26"/>
      <c r="PZB7" s="26"/>
      <c r="PZC7" s="26"/>
      <c r="PZD7" s="26"/>
      <c r="PZE7" s="26"/>
      <c r="PZF7" s="26"/>
      <c r="PZG7" s="26"/>
      <c r="PZH7" s="26"/>
      <c r="PZI7" s="26"/>
      <c r="PZJ7" s="26"/>
      <c r="PZK7" s="26"/>
      <c r="PZL7" s="26"/>
      <c r="PZM7" s="26"/>
      <c r="PZN7" s="26"/>
      <c r="PZO7" s="26"/>
      <c r="PZP7" s="26"/>
      <c r="PZQ7" s="26"/>
      <c r="PZR7" s="26"/>
      <c r="PZS7" s="26"/>
      <c r="PZT7" s="26"/>
      <c r="PZU7" s="26"/>
      <c r="PZV7" s="26"/>
      <c r="PZW7" s="26"/>
      <c r="PZX7" s="26"/>
      <c r="PZY7" s="26"/>
      <c r="PZZ7" s="26"/>
      <c r="QAA7" s="26"/>
      <c r="QAB7" s="26"/>
      <c r="QAC7" s="26"/>
      <c r="QAD7" s="26"/>
      <c r="QAE7" s="26"/>
      <c r="QAF7" s="26"/>
      <c r="QAG7" s="26"/>
      <c r="QAH7" s="26"/>
      <c r="QAI7" s="26"/>
      <c r="QAJ7" s="26"/>
      <c r="QAK7" s="26"/>
      <c r="QAL7" s="26"/>
      <c r="QAM7" s="26"/>
      <c r="QAN7" s="26"/>
      <c r="QAO7" s="26"/>
      <c r="QAP7" s="26"/>
      <c r="QAQ7" s="26"/>
      <c r="QAR7" s="26"/>
      <c r="QAS7" s="26"/>
      <c r="QAT7" s="26"/>
      <c r="QAU7" s="26"/>
      <c r="QAV7" s="26"/>
      <c r="QAW7" s="26"/>
      <c r="QAX7" s="26"/>
      <c r="QAY7" s="26"/>
      <c r="QAZ7" s="26"/>
      <c r="QBA7" s="26"/>
      <c r="QBB7" s="26"/>
      <c r="QBC7" s="26"/>
      <c r="QBD7" s="26"/>
      <c r="QBE7" s="26"/>
      <c r="QBF7" s="26"/>
      <c r="QBG7" s="26"/>
      <c r="QBH7" s="26"/>
      <c r="QBI7" s="26"/>
      <c r="QBJ7" s="26"/>
      <c r="QBK7" s="26"/>
      <c r="QBL7" s="26"/>
      <c r="QBM7" s="26"/>
      <c r="QBN7" s="26"/>
      <c r="QBO7" s="26"/>
      <c r="QBP7" s="26"/>
      <c r="QBQ7" s="26"/>
      <c r="QBR7" s="26"/>
      <c r="QBS7" s="26"/>
      <c r="QBT7" s="26"/>
      <c r="QBU7" s="26"/>
      <c r="QBV7" s="26"/>
      <c r="QBW7" s="26"/>
      <c r="QBX7" s="26"/>
      <c r="QBY7" s="26"/>
      <c r="QBZ7" s="26"/>
      <c r="QCA7" s="26"/>
      <c r="QCB7" s="26"/>
      <c r="QCC7" s="26"/>
      <c r="QCD7" s="26"/>
      <c r="QCE7" s="26"/>
      <c r="QCF7" s="26"/>
      <c r="QCG7" s="26"/>
      <c r="QCH7" s="26"/>
      <c r="QCI7" s="26"/>
      <c r="QCJ7" s="26"/>
      <c r="QCK7" s="26"/>
      <c r="QCL7" s="26"/>
      <c r="QCM7" s="26"/>
      <c r="QCN7" s="26"/>
      <c r="QCO7" s="26"/>
      <c r="QCP7" s="26"/>
      <c r="QCQ7" s="26"/>
      <c r="QCR7" s="26"/>
      <c r="QCS7" s="26"/>
      <c r="QCT7" s="26"/>
      <c r="QCU7" s="26"/>
      <c r="QCV7" s="26"/>
      <c r="QCW7" s="26"/>
      <c r="QCX7" s="26"/>
      <c r="QCY7" s="26"/>
      <c r="QCZ7" s="26"/>
      <c r="QDA7" s="26"/>
      <c r="QDB7" s="26"/>
      <c r="QDC7" s="26"/>
      <c r="QDD7" s="26"/>
      <c r="QDE7" s="26"/>
      <c r="QDF7" s="26"/>
      <c r="QDG7" s="26"/>
      <c r="QDH7" s="26"/>
      <c r="QDI7" s="26"/>
      <c r="QDJ7" s="26"/>
      <c r="QDK7" s="26"/>
      <c r="QDL7" s="26"/>
      <c r="QDM7" s="26"/>
      <c r="QDN7" s="26"/>
      <c r="QDO7" s="26"/>
      <c r="QDP7" s="26"/>
      <c r="QDQ7" s="26"/>
      <c r="QDR7" s="26"/>
      <c r="QDS7" s="26"/>
      <c r="QDT7" s="26"/>
      <c r="QDU7" s="26"/>
      <c r="QDV7" s="26"/>
      <c r="QDW7" s="26"/>
      <c r="QDX7" s="26"/>
      <c r="QDY7" s="26"/>
      <c r="QDZ7" s="26"/>
      <c r="QEA7" s="26"/>
      <c r="QEB7" s="26"/>
      <c r="QEC7" s="26"/>
      <c r="QED7" s="26"/>
      <c r="QEE7" s="26"/>
      <c r="QEF7" s="26"/>
      <c r="QEG7" s="26"/>
      <c r="QEH7" s="26"/>
      <c r="QEI7" s="26"/>
      <c r="QEJ7" s="26"/>
      <c r="QEK7" s="26"/>
      <c r="QEL7" s="26"/>
      <c r="QEM7" s="26"/>
      <c r="QEN7" s="26"/>
      <c r="QEO7" s="26"/>
      <c r="QEP7" s="26"/>
      <c r="QEQ7" s="26"/>
      <c r="QER7" s="26"/>
      <c r="QES7" s="26"/>
      <c r="QET7" s="26"/>
      <c r="QEU7" s="26"/>
      <c r="QEV7" s="26"/>
      <c r="QEW7" s="26"/>
      <c r="QEX7" s="26"/>
      <c r="QEY7" s="26"/>
      <c r="QEZ7" s="26"/>
      <c r="QFA7" s="26"/>
      <c r="QFB7" s="26"/>
      <c r="QFC7" s="26"/>
      <c r="QFD7" s="26"/>
      <c r="QFE7" s="26"/>
      <c r="QFF7" s="26"/>
      <c r="QFG7" s="26"/>
      <c r="QFH7" s="26"/>
      <c r="QFI7" s="26"/>
      <c r="QFJ7" s="26"/>
      <c r="QFK7" s="26"/>
      <c r="QFL7" s="26"/>
      <c r="QFM7" s="26"/>
      <c r="QFN7" s="26"/>
      <c r="QFO7" s="26"/>
      <c r="QFP7" s="26"/>
      <c r="QFQ7" s="26"/>
      <c r="QFR7" s="26"/>
      <c r="QFS7" s="26"/>
      <c r="QFT7" s="26"/>
      <c r="QFU7" s="26"/>
      <c r="QFV7" s="26"/>
      <c r="QFW7" s="26"/>
      <c r="QFX7" s="26"/>
      <c r="QFY7" s="26"/>
      <c r="QFZ7" s="26"/>
      <c r="QGA7" s="26"/>
      <c r="QGB7" s="26"/>
      <c r="QGC7" s="26"/>
      <c r="QGD7" s="26"/>
      <c r="QGE7" s="26"/>
      <c r="QGF7" s="26"/>
      <c r="QGG7" s="26"/>
      <c r="QGH7" s="26"/>
      <c r="QGI7" s="26"/>
      <c r="QGJ7" s="26"/>
      <c r="QGK7" s="26"/>
      <c r="QGL7" s="26"/>
      <c r="QGM7" s="26"/>
      <c r="QGN7" s="26"/>
      <c r="QGO7" s="26"/>
      <c r="QGP7" s="26"/>
      <c r="QGQ7" s="26"/>
      <c r="QGR7" s="26"/>
      <c r="QGS7" s="26"/>
      <c r="QGT7" s="26"/>
      <c r="QGU7" s="26"/>
      <c r="QGV7" s="26"/>
      <c r="QGW7" s="26"/>
      <c r="QGX7" s="26"/>
      <c r="QGY7" s="26"/>
      <c r="QGZ7" s="26"/>
      <c r="QHA7" s="26"/>
      <c r="QHB7" s="26"/>
      <c r="QHC7" s="26"/>
      <c r="QHD7" s="26"/>
      <c r="QHE7" s="26"/>
      <c r="QHF7" s="26"/>
      <c r="QHG7" s="26"/>
      <c r="QHH7" s="26"/>
      <c r="QHI7" s="26"/>
      <c r="QHJ7" s="26"/>
      <c r="QHK7" s="26"/>
      <c r="QHL7" s="26"/>
      <c r="QHM7" s="26"/>
      <c r="QHN7" s="26"/>
      <c r="QHO7" s="26"/>
      <c r="QHP7" s="26"/>
      <c r="QHQ7" s="26"/>
      <c r="QHR7" s="26"/>
      <c r="QHS7" s="26"/>
      <c r="QHT7" s="26"/>
      <c r="QHU7" s="26"/>
      <c r="QHV7" s="26"/>
      <c r="QHW7" s="26"/>
      <c r="QHX7" s="26"/>
      <c r="QHY7" s="26"/>
      <c r="QHZ7" s="26"/>
      <c r="QIA7" s="26"/>
      <c r="QIB7" s="26"/>
      <c r="QIC7" s="26"/>
      <c r="QID7" s="26"/>
      <c r="QIE7" s="26"/>
      <c r="QIF7" s="26"/>
      <c r="QIG7" s="26"/>
      <c r="QIH7" s="26"/>
      <c r="QII7" s="26"/>
      <c r="QIJ7" s="26"/>
      <c r="QIK7" s="26"/>
      <c r="QIL7" s="26"/>
      <c r="QIM7" s="26"/>
      <c r="QIN7" s="26"/>
      <c r="QIO7" s="26"/>
      <c r="QIP7" s="26"/>
      <c r="QIQ7" s="26"/>
      <c r="QIR7" s="26"/>
      <c r="QIS7" s="26"/>
      <c r="QIT7" s="26"/>
      <c r="QIU7" s="26"/>
      <c r="QIV7" s="26"/>
      <c r="QIW7" s="26"/>
      <c r="QIX7" s="26"/>
      <c r="QIY7" s="26"/>
      <c r="QIZ7" s="26"/>
      <c r="QJA7" s="26"/>
      <c r="QJB7" s="26"/>
      <c r="QJC7" s="26"/>
      <c r="QJD7" s="26"/>
      <c r="QJE7" s="26"/>
      <c r="QJF7" s="26"/>
      <c r="QJG7" s="26"/>
      <c r="QJH7" s="26"/>
      <c r="QJI7" s="26"/>
      <c r="QJJ7" s="26"/>
      <c r="QJK7" s="26"/>
      <c r="QJL7" s="26"/>
      <c r="QJM7" s="26"/>
      <c r="QJN7" s="26"/>
      <c r="QJO7" s="26"/>
      <c r="QJP7" s="26"/>
      <c r="QJQ7" s="26"/>
      <c r="QJR7" s="26"/>
      <c r="QJS7" s="26"/>
      <c r="QJT7" s="26"/>
      <c r="QJU7" s="26"/>
      <c r="QJV7" s="26"/>
      <c r="QJW7" s="26"/>
      <c r="QJX7" s="26"/>
      <c r="QJY7" s="26"/>
      <c r="QJZ7" s="26"/>
      <c r="QKA7" s="26"/>
      <c r="QKB7" s="26"/>
      <c r="QKC7" s="26"/>
      <c r="QKD7" s="26"/>
      <c r="QKE7" s="26"/>
      <c r="QKF7" s="26"/>
      <c r="QKG7" s="26"/>
      <c r="QKH7" s="26"/>
      <c r="QKI7" s="26"/>
      <c r="QKJ7" s="26"/>
      <c r="QKK7" s="26"/>
      <c r="QKL7" s="26"/>
      <c r="QKM7" s="26"/>
      <c r="QKN7" s="26"/>
      <c r="QKO7" s="26"/>
      <c r="QKP7" s="26"/>
      <c r="QKQ7" s="26"/>
      <c r="QKR7" s="26"/>
      <c r="QKS7" s="26"/>
      <c r="QKT7" s="26"/>
      <c r="QKU7" s="26"/>
      <c r="QKV7" s="26"/>
      <c r="QKW7" s="26"/>
      <c r="QKX7" s="26"/>
      <c r="QKY7" s="26"/>
      <c r="QKZ7" s="26"/>
      <c r="QLA7" s="26"/>
      <c r="QLB7" s="26"/>
      <c r="QLC7" s="26"/>
      <c r="QLD7" s="26"/>
      <c r="QLE7" s="26"/>
      <c r="QLF7" s="26"/>
      <c r="QLG7" s="26"/>
      <c r="QLH7" s="26"/>
      <c r="QLI7" s="26"/>
      <c r="QLJ7" s="26"/>
      <c r="QLK7" s="26"/>
      <c r="QLL7" s="26"/>
      <c r="QLM7" s="26"/>
      <c r="QLN7" s="26"/>
      <c r="QLO7" s="26"/>
      <c r="QLP7" s="26"/>
      <c r="QLQ7" s="26"/>
      <c r="QLR7" s="26"/>
      <c r="QLS7" s="26"/>
      <c r="QLT7" s="26"/>
      <c r="QLU7" s="26"/>
      <c r="QLV7" s="26"/>
      <c r="QLW7" s="26"/>
      <c r="QLX7" s="26"/>
      <c r="QLY7" s="26"/>
      <c r="QLZ7" s="26"/>
      <c r="QMA7" s="26"/>
      <c r="QMB7" s="26"/>
      <c r="QMC7" s="26"/>
      <c r="QMD7" s="26"/>
      <c r="QME7" s="26"/>
      <c r="QMF7" s="26"/>
      <c r="QMG7" s="26"/>
      <c r="QMH7" s="26"/>
      <c r="QMI7" s="26"/>
      <c r="QMJ7" s="26"/>
      <c r="QMK7" s="26"/>
      <c r="QML7" s="26"/>
      <c r="QMM7" s="26"/>
      <c r="QMN7" s="26"/>
      <c r="QMO7" s="26"/>
      <c r="QMP7" s="26"/>
      <c r="QMQ7" s="26"/>
      <c r="QMR7" s="26"/>
      <c r="QMS7" s="26"/>
      <c r="QMT7" s="26"/>
      <c r="QMU7" s="26"/>
      <c r="QMV7" s="26"/>
      <c r="QMW7" s="26"/>
      <c r="QMX7" s="26"/>
      <c r="QMY7" s="26"/>
      <c r="QMZ7" s="26"/>
      <c r="QNA7" s="26"/>
      <c r="QNB7" s="26"/>
      <c r="QNC7" s="26"/>
      <c r="QND7" s="26"/>
      <c r="QNE7" s="26"/>
      <c r="QNF7" s="26"/>
      <c r="QNG7" s="26"/>
      <c r="QNH7" s="26"/>
      <c r="QNI7" s="26"/>
      <c r="QNJ7" s="26"/>
      <c r="QNK7" s="26"/>
      <c r="QNL7" s="26"/>
      <c r="QNM7" s="26"/>
      <c r="QNN7" s="26"/>
      <c r="QNO7" s="26"/>
      <c r="QNP7" s="26"/>
      <c r="QNQ7" s="26"/>
      <c r="QNR7" s="26"/>
      <c r="QNS7" s="26"/>
      <c r="QNT7" s="26"/>
      <c r="QNU7" s="26"/>
      <c r="QNV7" s="26"/>
      <c r="QNW7" s="26"/>
      <c r="QNX7" s="26"/>
      <c r="QNY7" s="26"/>
      <c r="QNZ7" s="26"/>
      <c r="QOA7" s="26"/>
      <c r="QOB7" s="26"/>
      <c r="QOC7" s="26"/>
      <c r="QOD7" s="26"/>
      <c r="QOE7" s="26"/>
      <c r="QOF7" s="26"/>
      <c r="QOG7" s="26"/>
      <c r="QOH7" s="26"/>
      <c r="QOI7" s="26"/>
      <c r="QOJ7" s="26"/>
      <c r="QOK7" s="26"/>
      <c r="QOL7" s="26"/>
      <c r="QOM7" s="26"/>
      <c r="QON7" s="26"/>
      <c r="QOO7" s="26"/>
      <c r="QOP7" s="26"/>
      <c r="QOQ7" s="26"/>
      <c r="QOR7" s="26"/>
      <c r="QOS7" s="26"/>
      <c r="QOT7" s="26"/>
      <c r="QOU7" s="26"/>
      <c r="QOV7" s="26"/>
      <c r="QOW7" s="26"/>
      <c r="QOX7" s="26"/>
      <c r="QOY7" s="26"/>
      <c r="QOZ7" s="26"/>
      <c r="QPA7" s="26"/>
      <c r="QPB7" s="26"/>
      <c r="QPC7" s="26"/>
      <c r="QPD7" s="26"/>
      <c r="QPE7" s="26"/>
      <c r="QPF7" s="26"/>
      <c r="QPG7" s="26"/>
      <c r="QPH7" s="26"/>
      <c r="QPI7" s="26"/>
      <c r="QPJ7" s="26"/>
      <c r="QPK7" s="26"/>
      <c r="QPL7" s="26"/>
      <c r="QPM7" s="26"/>
      <c r="QPN7" s="26"/>
      <c r="QPO7" s="26"/>
      <c r="QPP7" s="26"/>
      <c r="QPQ7" s="26"/>
      <c r="QPR7" s="26"/>
      <c r="QPS7" s="26"/>
      <c r="QPT7" s="26"/>
      <c r="QPU7" s="26"/>
      <c r="QPV7" s="26"/>
      <c r="QPW7" s="26"/>
      <c r="QPX7" s="26"/>
      <c r="QPY7" s="26"/>
      <c r="QPZ7" s="26"/>
      <c r="QQA7" s="26"/>
      <c r="QQB7" s="26"/>
      <c r="QQC7" s="26"/>
      <c r="QQD7" s="26"/>
      <c r="QQE7" s="26"/>
      <c r="QQF7" s="26"/>
      <c r="QQG7" s="26"/>
      <c r="QQH7" s="26"/>
      <c r="QQI7" s="26"/>
      <c r="QQJ7" s="26"/>
      <c r="QQK7" s="26"/>
      <c r="QQL7" s="26"/>
      <c r="QQM7" s="26"/>
      <c r="QQN7" s="26"/>
      <c r="QQO7" s="26"/>
      <c r="QQP7" s="26"/>
      <c r="QQQ7" s="26"/>
      <c r="QQR7" s="26"/>
      <c r="QQS7" s="26"/>
      <c r="QQT7" s="26"/>
      <c r="QQU7" s="26"/>
      <c r="QQV7" s="26"/>
      <c r="QQW7" s="26"/>
      <c r="QQX7" s="26"/>
      <c r="QQY7" s="26"/>
      <c r="QQZ7" s="26"/>
      <c r="QRA7" s="26"/>
      <c r="QRB7" s="26"/>
      <c r="QRC7" s="26"/>
      <c r="QRD7" s="26"/>
      <c r="QRE7" s="26"/>
      <c r="QRF7" s="26"/>
      <c r="QRG7" s="26"/>
      <c r="QRH7" s="26"/>
      <c r="QRI7" s="26"/>
      <c r="QRJ7" s="26"/>
      <c r="QRK7" s="26"/>
      <c r="QRL7" s="26"/>
      <c r="QRM7" s="26"/>
      <c r="QRN7" s="26"/>
      <c r="QRO7" s="26"/>
      <c r="QRP7" s="26"/>
      <c r="QRQ7" s="26"/>
      <c r="QRR7" s="26"/>
      <c r="QRS7" s="26"/>
      <c r="QRT7" s="26"/>
      <c r="QRU7" s="26"/>
      <c r="QRV7" s="26"/>
      <c r="QRW7" s="26"/>
      <c r="QRX7" s="26"/>
      <c r="QRY7" s="26"/>
      <c r="QRZ7" s="26"/>
      <c r="QSA7" s="26"/>
      <c r="QSB7" s="26"/>
      <c r="QSC7" s="26"/>
      <c r="QSD7" s="26"/>
      <c r="QSE7" s="26"/>
      <c r="QSF7" s="26"/>
      <c r="QSG7" s="26"/>
      <c r="QSH7" s="26"/>
      <c r="QSI7" s="26"/>
      <c r="QSJ7" s="26"/>
      <c r="QSK7" s="26"/>
      <c r="QSL7" s="26"/>
      <c r="QSM7" s="26"/>
      <c r="QSN7" s="26"/>
      <c r="QSO7" s="26"/>
      <c r="QSP7" s="26"/>
      <c r="QSQ7" s="26"/>
      <c r="QSR7" s="26"/>
      <c r="QSS7" s="26"/>
      <c r="QST7" s="26"/>
      <c r="QSU7" s="26"/>
      <c r="QSV7" s="26"/>
      <c r="QSW7" s="26"/>
      <c r="QSX7" s="26"/>
      <c r="QSY7" s="26"/>
      <c r="QSZ7" s="26"/>
      <c r="QTA7" s="26"/>
      <c r="QTB7" s="26"/>
      <c r="QTC7" s="26"/>
      <c r="QTD7" s="26"/>
      <c r="QTE7" s="26"/>
      <c r="QTF7" s="26"/>
      <c r="QTG7" s="26"/>
      <c r="QTH7" s="26"/>
      <c r="QTI7" s="26"/>
      <c r="QTJ7" s="26"/>
      <c r="QTK7" s="26"/>
      <c r="QTL7" s="26"/>
      <c r="QTM7" s="26"/>
      <c r="QTN7" s="26"/>
      <c r="QTO7" s="26"/>
      <c r="QTP7" s="26"/>
      <c r="QTQ7" s="26"/>
      <c r="QTR7" s="26"/>
      <c r="QTS7" s="26"/>
      <c r="QTT7" s="26"/>
      <c r="QTU7" s="26"/>
      <c r="QTV7" s="26"/>
      <c r="QTW7" s="26"/>
      <c r="QTX7" s="26"/>
      <c r="QTY7" s="26"/>
      <c r="QTZ7" s="26"/>
      <c r="QUA7" s="26"/>
      <c r="QUB7" s="26"/>
      <c r="QUC7" s="26"/>
      <c r="QUD7" s="26"/>
      <c r="QUE7" s="26"/>
      <c r="QUF7" s="26"/>
      <c r="QUG7" s="26"/>
      <c r="QUH7" s="26"/>
      <c r="QUI7" s="26"/>
      <c r="QUJ7" s="26"/>
      <c r="QUK7" s="26"/>
      <c r="QUL7" s="26"/>
      <c r="QUM7" s="26"/>
      <c r="QUN7" s="26"/>
      <c r="QUO7" s="26"/>
      <c r="QUP7" s="26"/>
      <c r="QUQ7" s="26"/>
      <c r="QUR7" s="26"/>
      <c r="QUS7" s="26"/>
      <c r="QUT7" s="26"/>
      <c r="QUU7" s="26"/>
      <c r="QUV7" s="26"/>
      <c r="QUW7" s="26"/>
      <c r="QUX7" s="26"/>
      <c r="QUY7" s="26"/>
      <c r="QUZ7" s="26"/>
      <c r="QVA7" s="26"/>
      <c r="QVB7" s="26"/>
      <c r="QVC7" s="26"/>
      <c r="QVD7" s="26"/>
      <c r="QVE7" s="26"/>
      <c r="QVF7" s="26"/>
      <c r="QVG7" s="26"/>
      <c r="QVH7" s="26"/>
      <c r="QVI7" s="26"/>
      <c r="QVJ7" s="26"/>
      <c r="QVK7" s="26"/>
      <c r="QVL7" s="26"/>
      <c r="QVM7" s="26"/>
      <c r="QVN7" s="26"/>
      <c r="QVO7" s="26"/>
      <c r="QVP7" s="26"/>
      <c r="QVQ7" s="26"/>
      <c r="QVR7" s="26"/>
      <c r="QVS7" s="26"/>
      <c r="QVT7" s="26"/>
      <c r="QVU7" s="26"/>
      <c r="QVV7" s="26"/>
      <c r="QVW7" s="26"/>
      <c r="QVX7" s="26"/>
      <c r="QVY7" s="26"/>
      <c r="QVZ7" s="26"/>
      <c r="QWA7" s="26"/>
      <c r="QWB7" s="26"/>
      <c r="QWC7" s="26"/>
      <c r="QWD7" s="26"/>
      <c r="QWE7" s="26"/>
      <c r="QWF7" s="26"/>
      <c r="QWG7" s="26"/>
      <c r="QWH7" s="26"/>
      <c r="QWI7" s="26"/>
      <c r="QWJ7" s="26"/>
      <c r="QWK7" s="26"/>
      <c r="QWL7" s="26"/>
      <c r="QWM7" s="26"/>
      <c r="QWN7" s="26"/>
      <c r="QWO7" s="26"/>
      <c r="QWP7" s="26"/>
      <c r="QWQ7" s="26"/>
      <c r="QWR7" s="26"/>
      <c r="QWS7" s="26"/>
      <c r="QWT7" s="26"/>
      <c r="QWU7" s="26"/>
      <c r="QWV7" s="26"/>
      <c r="QWW7" s="26"/>
      <c r="QWX7" s="26"/>
      <c r="QWY7" s="26"/>
      <c r="QWZ7" s="26"/>
      <c r="QXA7" s="26"/>
      <c r="QXB7" s="26"/>
      <c r="QXC7" s="26"/>
      <c r="QXD7" s="26"/>
      <c r="QXE7" s="26"/>
      <c r="QXF7" s="26"/>
      <c r="QXG7" s="26"/>
      <c r="QXH7" s="26"/>
      <c r="QXI7" s="26"/>
      <c r="QXJ7" s="26"/>
      <c r="QXK7" s="26"/>
      <c r="QXL7" s="26"/>
      <c r="QXM7" s="26"/>
      <c r="QXN7" s="26"/>
      <c r="QXO7" s="26"/>
      <c r="QXP7" s="26"/>
      <c r="QXQ7" s="26"/>
      <c r="QXR7" s="26"/>
      <c r="QXS7" s="26"/>
      <c r="QXT7" s="26"/>
      <c r="QXU7" s="26"/>
      <c r="QXV7" s="26"/>
      <c r="QXW7" s="26"/>
      <c r="QXX7" s="26"/>
      <c r="QXY7" s="26"/>
      <c r="QXZ7" s="26"/>
      <c r="QYA7" s="26"/>
      <c r="QYB7" s="26"/>
      <c r="QYC7" s="26"/>
      <c r="QYD7" s="26"/>
      <c r="QYE7" s="26"/>
      <c r="QYF7" s="26"/>
      <c r="QYG7" s="26"/>
      <c r="QYH7" s="26"/>
      <c r="QYI7" s="26"/>
      <c r="QYJ7" s="26"/>
      <c r="QYK7" s="26"/>
      <c r="QYL7" s="26"/>
      <c r="QYM7" s="26"/>
      <c r="QYN7" s="26"/>
      <c r="QYO7" s="26"/>
      <c r="QYP7" s="26"/>
      <c r="QYQ7" s="26"/>
      <c r="QYR7" s="26"/>
      <c r="QYS7" s="26"/>
      <c r="QYT7" s="26"/>
      <c r="QYU7" s="26"/>
      <c r="QYV7" s="26"/>
      <c r="QYW7" s="26"/>
      <c r="QYX7" s="26"/>
      <c r="QYY7" s="26"/>
      <c r="QYZ7" s="26"/>
      <c r="QZA7" s="26"/>
      <c r="QZB7" s="26"/>
      <c r="QZC7" s="26"/>
      <c r="QZD7" s="26"/>
      <c r="QZE7" s="26"/>
      <c r="QZF7" s="26"/>
      <c r="QZG7" s="26"/>
      <c r="QZH7" s="26"/>
      <c r="QZI7" s="26"/>
      <c r="QZJ7" s="26"/>
      <c r="QZK7" s="26"/>
      <c r="QZL7" s="26"/>
      <c r="QZM7" s="26"/>
      <c r="QZN7" s="26"/>
      <c r="QZO7" s="26"/>
      <c r="QZP7" s="26"/>
      <c r="QZQ7" s="26"/>
      <c r="QZR7" s="26"/>
      <c r="QZS7" s="26"/>
      <c r="QZT7" s="26"/>
      <c r="QZU7" s="26"/>
      <c r="QZV7" s="26"/>
      <c r="QZW7" s="26"/>
      <c r="QZX7" s="26"/>
      <c r="QZY7" s="26"/>
      <c r="QZZ7" s="26"/>
      <c r="RAA7" s="26"/>
      <c r="RAB7" s="26"/>
      <c r="RAC7" s="26"/>
      <c r="RAD7" s="26"/>
      <c r="RAE7" s="26"/>
      <c r="RAF7" s="26"/>
      <c r="RAG7" s="26"/>
      <c r="RAH7" s="26"/>
      <c r="RAI7" s="26"/>
      <c r="RAJ7" s="26"/>
      <c r="RAK7" s="26"/>
      <c r="RAL7" s="26"/>
      <c r="RAM7" s="26"/>
      <c r="RAN7" s="26"/>
      <c r="RAO7" s="26"/>
      <c r="RAP7" s="26"/>
      <c r="RAQ7" s="26"/>
      <c r="RAR7" s="26"/>
      <c r="RAS7" s="26"/>
      <c r="RAT7" s="26"/>
      <c r="RAU7" s="26"/>
      <c r="RAV7" s="26"/>
      <c r="RAW7" s="26"/>
      <c r="RAX7" s="26"/>
      <c r="RAY7" s="26"/>
      <c r="RAZ7" s="26"/>
      <c r="RBA7" s="26"/>
      <c r="RBB7" s="26"/>
      <c r="RBC7" s="26"/>
      <c r="RBD7" s="26"/>
      <c r="RBE7" s="26"/>
      <c r="RBF7" s="26"/>
      <c r="RBG7" s="26"/>
      <c r="RBH7" s="26"/>
      <c r="RBI7" s="26"/>
      <c r="RBJ7" s="26"/>
      <c r="RBK7" s="26"/>
      <c r="RBL7" s="26"/>
      <c r="RBM7" s="26"/>
      <c r="RBN7" s="26"/>
      <c r="RBO7" s="26"/>
      <c r="RBP7" s="26"/>
      <c r="RBQ7" s="26"/>
      <c r="RBR7" s="26"/>
      <c r="RBS7" s="26"/>
      <c r="RBT7" s="26"/>
      <c r="RBU7" s="26"/>
      <c r="RBV7" s="26"/>
      <c r="RBW7" s="26"/>
      <c r="RBX7" s="26"/>
      <c r="RBY7" s="26"/>
      <c r="RBZ7" s="26"/>
      <c r="RCA7" s="26"/>
      <c r="RCB7" s="26"/>
      <c r="RCC7" s="26"/>
      <c r="RCD7" s="26"/>
      <c r="RCE7" s="26"/>
      <c r="RCF7" s="26"/>
      <c r="RCG7" s="26"/>
      <c r="RCH7" s="26"/>
      <c r="RCI7" s="26"/>
      <c r="RCJ7" s="26"/>
      <c r="RCK7" s="26"/>
      <c r="RCL7" s="26"/>
      <c r="RCM7" s="26"/>
      <c r="RCN7" s="26"/>
      <c r="RCO7" s="26"/>
      <c r="RCP7" s="26"/>
      <c r="RCQ7" s="26"/>
      <c r="RCR7" s="26"/>
      <c r="RCS7" s="26"/>
      <c r="RCT7" s="26"/>
      <c r="RCU7" s="26"/>
      <c r="RCV7" s="26"/>
      <c r="RCW7" s="26"/>
      <c r="RCX7" s="26"/>
      <c r="RCY7" s="26"/>
      <c r="RCZ7" s="26"/>
      <c r="RDA7" s="26"/>
      <c r="RDB7" s="26"/>
      <c r="RDC7" s="26"/>
      <c r="RDD7" s="26"/>
      <c r="RDE7" s="26"/>
      <c r="RDF7" s="26"/>
      <c r="RDG7" s="26"/>
      <c r="RDH7" s="26"/>
      <c r="RDI7" s="26"/>
      <c r="RDJ7" s="26"/>
      <c r="RDK7" s="26"/>
      <c r="RDL7" s="26"/>
      <c r="RDM7" s="26"/>
      <c r="RDN7" s="26"/>
      <c r="RDO7" s="26"/>
      <c r="RDP7" s="26"/>
      <c r="RDQ7" s="26"/>
      <c r="RDR7" s="26"/>
      <c r="RDS7" s="26"/>
      <c r="RDT7" s="26"/>
      <c r="RDU7" s="26"/>
      <c r="RDV7" s="26"/>
      <c r="RDW7" s="26"/>
      <c r="RDX7" s="26"/>
      <c r="RDY7" s="26"/>
      <c r="RDZ7" s="26"/>
      <c r="REA7" s="26"/>
      <c r="REB7" s="26"/>
      <c r="REC7" s="26"/>
      <c r="RED7" s="26"/>
      <c r="REE7" s="26"/>
      <c r="REF7" s="26"/>
      <c r="REG7" s="26"/>
      <c r="REH7" s="26"/>
      <c r="REI7" s="26"/>
      <c r="REJ7" s="26"/>
      <c r="REK7" s="26"/>
      <c r="REL7" s="26"/>
      <c r="REM7" s="26"/>
      <c r="REN7" s="26"/>
      <c r="REO7" s="26"/>
      <c r="REP7" s="26"/>
      <c r="REQ7" s="26"/>
      <c r="RER7" s="26"/>
      <c r="RES7" s="26"/>
      <c r="RET7" s="26"/>
      <c r="REU7" s="26"/>
      <c r="REV7" s="26"/>
      <c r="REW7" s="26"/>
      <c r="REX7" s="26"/>
      <c r="REY7" s="26"/>
      <c r="REZ7" s="26"/>
      <c r="RFA7" s="26"/>
      <c r="RFB7" s="26"/>
      <c r="RFC7" s="26"/>
      <c r="RFD7" s="26"/>
      <c r="RFE7" s="26"/>
      <c r="RFF7" s="26"/>
      <c r="RFG7" s="26"/>
      <c r="RFH7" s="26"/>
      <c r="RFI7" s="26"/>
      <c r="RFJ7" s="26"/>
      <c r="RFK7" s="26"/>
      <c r="RFL7" s="26"/>
      <c r="RFM7" s="26"/>
      <c r="RFN7" s="26"/>
      <c r="RFO7" s="26"/>
      <c r="RFP7" s="26"/>
      <c r="RFQ7" s="26"/>
      <c r="RFR7" s="26"/>
      <c r="RFS7" s="26"/>
      <c r="RFT7" s="26"/>
      <c r="RFU7" s="26"/>
      <c r="RFV7" s="26"/>
      <c r="RFW7" s="26"/>
      <c r="RFX7" s="26"/>
      <c r="RFY7" s="26"/>
      <c r="RFZ7" s="26"/>
      <c r="RGA7" s="26"/>
      <c r="RGB7" s="26"/>
      <c r="RGC7" s="26"/>
      <c r="RGD7" s="26"/>
      <c r="RGE7" s="26"/>
      <c r="RGF7" s="26"/>
      <c r="RGG7" s="26"/>
      <c r="RGH7" s="26"/>
      <c r="RGI7" s="26"/>
      <c r="RGJ7" s="26"/>
      <c r="RGK7" s="26"/>
      <c r="RGL7" s="26"/>
      <c r="RGM7" s="26"/>
      <c r="RGN7" s="26"/>
      <c r="RGO7" s="26"/>
      <c r="RGP7" s="26"/>
      <c r="RGQ7" s="26"/>
      <c r="RGR7" s="26"/>
      <c r="RGS7" s="26"/>
      <c r="RGT7" s="26"/>
      <c r="RGU7" s="26"/>
      <c r="RGV7" s="26"/>
      <c r="RGW7" s="26"/>
      <c r="RGX7" s="26"/>
      <c r="RGY7" s="26"/>
      <c r="RGZ7" s="26"/>
      <c r="RHA7" s="26"/>
      <c r="RHB7" s="26"/>
      <c r="RHC7" s="26"/>
      <c r="RHD7" s="26"/>
      <c r="RHE7" s="26"/>
      <c r="RHF7" s="26"/>
      <c r="RHG7" s="26"/>
      <c r="RHH7" s="26"/>
      <c r="RHI7" s="26"/>
      <c r="RHJ7" s="26"/>
      <c r="RHK7" s="26"/>
      <c r="RHL7" s="26"/>
      <c r="RHM7" s="26"/>
      <c r="RHN7" s="26"/>
      <c r="RHO7" s="26"/>
      <c r="RHP7" s="26"/>
      <c r="RHQ7" s="26"/>
      <c r="RHR7" s="26"/>
      <c r="RHS7" s="26"/>
      <c r="RHT7" s="26"/>
      <c r="RHU7" s="26"/>
      <c r="RHV7" s="26"/>
      <c r="RHW7" s="26"/>
      <c r="RHX7" s="26"/>
      <c r="RHY7" s="26"/>
      <c r="RHZ7" s="26"/>
      <c r="RIA7" s="26"/>
      <c r="RIB7" s="26"/>
      <c r="RIC7" s="26"/>
      <c r="RID7" s="26"/>
      <c r="RIE7" s="26"/>
      <c r="RIF7" s="26"/>
      <c r="RIG7" s="26"/>
      <c r="RIH7" s="26"/>
      <c r="RII7" s="26"/>
      <c r="RIJ7" s="26"/>
      <c r="RIK7" s="26"/>
      <c r="RIL7" s="26"/>
      <c r="RIM7" s="26"/>
      <c r="RIN7" s="26"/>
      <c r="RIO7" s="26"/>
      <c r="RIP7" s="26"/>
      <c r="RIQ7" s="26"/>
      <c r="RIR7" s="26"/>
      <c r="RIS7" s="26"/>
      <c r="RIT7" s="26"/>
      <c r="RIU7" s="26"/>
      <c r="RIV7" s="26"/>
      <c r="RIW7" s="26"/>
      <c r="RIX7" s="26"/>
      <c r="RIY7" s="26"/>
      <c r="RIZ7" s="26"/>
      <c r="RJA7" s="26"/>
      <c r="RJB7" s="26"/>
      <c r="RJC7" s="26"/>
      <c r="RJD7" s="26"/>
      <c r="RJE7" s="26"/>
      <c r="RJF7" s="26"/>
      <c r="RJG7" s="26"/>
      <c r="RJH7" s="26"/>
      <c r="RJI7" s="26"/>
      <c r="RJJ7" s="26"/>
      <c r="RJK7" s="26"/>
      <c r="RJL7" s="26"/>
      <c r="RJM7" s="26"/>
      <c r="RJN7" s="26"/>
      <c r="RJO7" s="26"/>
      <c r="RJP7" s="26"/>
      <c r="RJQ7" s="26"/>
      <c r="RJR7" s="26"/>
      <c r="RJS7" s="26"/>
      <c r="RJT7" s="26"/>
      <c r="RJU7" s="26"/>
      <c r="RJV7" s="26"/>
      <c r="RJW7" s="26"/>
      <c r="RJX7" s="26"/>
      <c r="RJY7" s="26"/>
      <c r="RJZ7" s="26"/>
      <c r="RKA7" s="26"/>
      <c r="RKB7" s="26"/>
      <c r="RKC7" s="26"/>
      <c r="RKD7" s="26"/>
      <c r="RKE7" s="26"/>
      <c r="RKF7" s="26"/>
      <c r="RKG7" s="26"/>
      <c r="RKH7" s="26"/>
      <c r="RKI7" s="26"/>
      <c r="RKJ7" s="26"/>
      <c r="RKK7" s="26"/>
      <c r="RKL7" s="26"/>
      <c r="RKM7" s="26"/>
      <c r="RKN7" s="26"/>
      <c r="RKO7" s="26"/>
      <c r="RKP7" s="26"/>
      <c r="RKQ7" s="26"/>
      <c r="RKR7" s="26"/>
      <c r="RKS7" s="26"/>
      <c r="RKT7" s="26"/>
      <c r="RKU7" s="26"/>
      <c r="RKV7" s="26"/>
      <c r="RKW7" s="26"/>
      <c r="RKX7" s="26"/>
      <c r="RKY7" s="26"/>
      <c r="RKZ7" s="26"/>
      <c r="RLA7" s="26"/>
      <c r="RLB7" s="26"/>
      <c r="RLC7" s="26"/>
      <c r="RLD7" s="26"/>
      <c r="RLE7" s="26"/>
      <c r="RLF7" s="26"/>
      <c r="RLG7" s="26"/>
      <c r="RLH7" s="26"/>
      <c r="RLI7" s="26"/>
      <c r="RLJ7" s="26"/>
      <c r="RLK7" s="26"/>
      <c r="RLL7" s="26"/>
      <c r="RLM7" s="26"/>
      <c r="RLN7" s="26"/>
      <c r="RLO7" s="26"/>
      <c r="RLP7" s="26"/>
      <c r="RLQ7" s="26"/>
      <c r="RLR7" s="26"/>
      <c r="RLS7" s="26"/>
      <c r="RLT7" s="26"/>
      <c r="RLU7" s="26"/>
      <c r="RLV7" s="26"/>
      <c r="RLW7" s="26"/>
      <c r="RLX7" s="26"/>
      <c r="RLY7" s="26"/>
      <c r="RLZ7" s="26"/>
      <c r="RMA7" s="26"/>
      <c r="RMB7" s="26"/>
      <c r="RMC7" s="26"/>
      <c r="RMD7" s="26"/>
      <c r="RME7" s="26"/>
      <c r="RMF7" s="26"/>
      <c r="RMG7" s="26"/>
      <c r="RMH7" s="26"/>
      <c r="RMI7" s="26"/>
      <c r="RMJ7" s="26"/>
      <c r="RMK7" s="26"/>
      <c r="RML7" s="26"/>
      <c r="RMM7" s="26"/>
      <c r="RMN7" s="26"/>
      <c r="RMO7" s="26"/>
      <c r="RMP7" s="26"/>
      <c r="RMQ7" s="26"/>
      <c r="RMR7" s="26"/>
      <c r="RMS7" s="26"/>
      <c r="RMT7" s="26"/>
      <c r="RMU7" s="26"/>
      <c r="RMV7" s="26"/>
      <c r="RMW7" s="26"/>
      <c r="RMX7" s="26"/>
      <c r="RMY7" s="26"/>
      <c r="RMZ7" s="26"/>
      <c r="RNA7" s="26"/>
      <c r="RNB7" s="26"/>
      <c r="RNC7" s="26"/>
      <c r="RND7" s="26"/>
      <c r="RNE7" s="26"/>
      <c r="RNF7" s="26"/>
      <c r="RNG7" s="26"/>
      <c r="RNH7" s="26"/>
      <c r="RNI7" s="26"/>
      <c r="RNJ7" s="26"/>
      <c r="RNK7" s="26"/>
      <c r="RNL7" s="26"/>
      <c r="RNM7" s="26"/>
      <c r="RNN7" s="26"/>
      <c r="RNO7" s="26"/>
      <c r="RNP7" s="26"/>
      <c r="RNQ7" s="26"/>
      <c r="RNR7" s="26"/>
      <c r="RNS7" s="26"/>
      <c r="RNT7" s="26"/>
      <c r="RNU7" s="26"/>
      <c r="RNV7" s="26"/>
      <c r="RNW7" s="26"/>
      <c r="RNX7" s="26"/>
      <c r="RNY7" s="26"/>
      <c r="RNZ7" s="26"/>
      <c r="ROA7" s="26"/>
      <c r="ROB7" s="26"/>
      <c r="ROC7" s="26"/>
      <c r="ROD7" s="26"/>
      <c r="ROE7" s="26"/>
      <c r="ROF7" s="26"/>
      <c r="ROG7" s="26"/>
      <c r="ROH7" s="26"/>
      <c r="ROI7" s="26"/>
      <c r="ROJ7" s="26"/>
      <c r="ROK7" s="26"/>
      <c r="ROL7" s="26"/>
      <c r="ROM7" s="26"/>
      <c r="RON7" s="26"/>
      <c r="ROO7" s="26"/>
      <c r="ROP7" s="26"/>
      <c r="ROQ7" s="26"/>
      <c r="ROR7" s="26"/>
      <c r="ROS7" s="26"/>
      <c r="ROT7" s="26"/>
      <c r="ROU7" s="26"/>
      <c r="ROV7" s="26"/>
      <c r="ROW7" s="26"/>
      <c r="ROX7" s="26"/>
      <c r="ROY7" s="26"/>
      <c r="ROZ7" s="26"/>
      <c r="RPA7" s="26"/>
      <c r="RPB7" s="26"/>
      <c r="RPC7" s="26"/>
      <c r="RPD7" s="26"/>
      <c r="RPE7" s="26"/>
      <c r="RPF7" s="26"/>
      <c r="RPG7" s="26"/>
      <c r="RPH7" s="26"/>
      <c r="RPI7" s="26"/>
      <c r="RPJ7" s="26"/>
      <c r="RPK7" s="26"/>
      <c r="RPL7" s="26"/>
      <c r="RPM7" s="26"/>
      <c r="RPN7" s="26"/>
      <c r="RPO7" s="26"/>
      <c r="RPP7" s="26"/>
      <c r="RPQ7" s="26"/>
      <c r="RPR7" s="26"/>
      <c r="RPS7" s="26"/>
      <c r="RPT7" s="26"/>
      <c r="RPU7" s="26"/>
      <c r="RPV7" s="26"/>
      <c r="RPW7" s="26"/>
      <c r="RPX7" s="26"/>
      <c r="RPY7" s="26"/>
      <c r="RPZ7" s="26"/>
      <c r="RQA7" s="26"/>
      <c r="RQB7" s="26"/>
      <c r="RQC7" s="26"/>
      <c r="RQD7" s="26"/>
      <c r="RQE7" s="26"/>
      <c r="RQF7" s="26"/>
      <c r="RQG7" s="26"/>
      <c r="RQH7" s="26"/>
      <c r="RQI7" s="26"/>
      <c r="RQJ7" s="26"/>
      <c r="RQK7" s="26"/>
      <c r="RQL7" s="26"/>
      <c r="RQM7" s="26"/>
      <c r="RQN7" s="26"/>
      <c r="RQO7" s="26"/>
      <c r="RQP7" s="26"/>
      <c r="RQQ7" s="26"/>
      <c r="RQR7" s="26"/>
      <c r="RQS7" s="26"/>
      <c r="RQT7" s="26"/>
      <c r="RQU7" s="26"/>
      <c r="RQV7" s="26"/>
      <c r="RQW7" s="26"/>
      <c r="RQX7" s="26"/>
      <c r="RQY7" s="26"/>
      <c r="RQZ7" s="26"/>
      <c r="RRA7" s="26"/>
      <c r="RRB7" s="26"/>
      <c r="RRC7" s="26"/>
      <c r="RRD7" s="26"/>
      <c r="RRE7" s="26"/>
      <c r="RRF7" s="26"/>
      <c r="RRG7" s="26"/>
      <c r="RRH7" s="26"/>
      <c r="RRI7" s="26"/>
      <c r="RRJ7" s="26"/>
      <c r="RRK7" s="26"/>
      <c r="RRL7" s="26"/>
      <c r="RRM7" s="26"/>
      <c r="RRN7" s="26"/>
      <c r="RRO7" s="26"/>
      <c r="RRP7" s="26"/>
      <c r="RRQ7" s="26"/>
      <c r="RRR7" s="26"/>
      <c r="RRS7" s="26"/>
      <c r="RRT7" s="26"/>
      <c r="RRU7" s="26"/>
      <c r="RRV7" s="26"/>
      <c r="RRW7" s="26"/>
      <c r="RRX7" s="26"/>
      <c r="RRY7" s="26"/>
      <c r="RRZ7" s="26"/>
      <c r="RSA7" s="26"/>
      <c r="RSB7" s="26"/>
      <c r="RSC7" s="26"/>
      <c r="RSD7" s="26"/>
      <c r="RSE7" s="26"/>
      <c r="RSF7" s="26"/>
      <c r="RSG7" s="26"/>
      <c r="RSH7" s="26"/>
      <c r="RSI7" s="26"/>
      <c r="RSJ7" s="26"/>
      <c r="RSK7" s="26"/>
      <c r="RSL7" s="26"/>
      <c r="RSM7" s="26"/>
      <c r="RSN7" s="26"/>
      <c r="RSO7" s="26"/>
      <c r="RSP7" s="26"/>
      <c r="RSQ7" s="26"/>
      <c r="RSR7" s="26"/>
      <c r="RSS7" s="26"/>
      <c r="RST7" s="26"/>
      <c r="RSU7" s="26"/>
      <c r="RSV7" s="26"/>
      <c r="RSW7" s="26"/>
      <c r="RSX7" s="26"/>
      <c r="RSY7" s="26"/>
      <c r="RSZ7" s="26"/>
      <c r="RTA7" s="26"/>
      <c r="RTB7" s="26"/>
      <c r="RTC7" s="26"/>
      <c r="RTD7" s="26"/>
      <c r="RTE7" s="26"/>
      <c r="RTF7" s="26"/>
      <c r="RTG7" s="26"/>
      <c r="RTH7" s="26"/>
      <c r="RTI7" s="26"/>
      <c r="RTJ7" s="26"/>
      <c r="RTK7" s="26"/>
      <c r="RTL7" s="26"/>
      <c r="RTM7" s="26"/>
      <c r="RTN7" s="26"/>
      <c r="RTO7" s="26"/>
      <c r="RTP7" s="26"/>
      <c r="RTQ7" s="26"/>
      <c r="RTR7" s="26"/>
      <c r="RTS7" s="26"/>
      <c r="RTT7" s="26"/>
      <c r="RTU7" s="26"/>
      <c r="RTV7" s="26"/>
      <c r="RTW7" s="26"/>
      <c r="RTX7" s="26"/>
      <c r="RTY7" s="26"/>
      <c r="RTZ7" s="26"/>
      <c r="RUA7" s="26"/>
      <c r="RUB7" s="26"/>
      <c r="RUC7" s="26"/>
      <c r="RUD7" s="26"/>
      <c r="RUE7" s="26"/>
      <c r="RUF7" s="26"/>
      <c r="RUG7" s="26"/>
      <c r="RUH7" s="26"/>
      <c r="RUI7" s="26"/>
      <c r="RUJ7" s="26"/>
      <c r="RUK7" s="26"/>
      <c r="RUL7" s="26"/>
      <c r="RUM7" s="26"/>
      <c r="RUN7" s="26"/>
      <c r="RUO7" s="26"/>
      <c r="RUP7" s="26"/>
      <c r="RUQ7" s="26"/>
      <c r="RUR7" s="26"/>
      <c r="RUS7" s="26"/>
      <c r="RUT7" s="26"/>
      <c r="RUU7" s="26"/>
      <c r="RUV7" s="26"/>
      <c r="RUW7" s="26"/>
      <c r="RUX7" s="26"/>
      <c r="RUY7" s="26"/>
      <c r="RUZ7" s="26"/>
      <c r="RVA7" s="26"/>
      <c r="RVB7" s="26"/>
      <c r="RVC7" s="26"/>
      <c r="RVD7" s="26"/>
      <c r="RVE7" s="26"/>
      <c r="RVF7" s="26"/>
      <c r="RVG7" s="26"/>
      <c r="RVH7" s="26"/>
      <c r="RVI7" s="26"/>
      <c r="RVJ7" s="26"/>
      <c r="RVK7" s="26"/>
      <c r="RVL7" s="26"/>
      <c r="RVM7" s="26"/>
      <c r="RVN7" s="26"/>
      <c r="RVO7" s="26"/>
      <c r="RVP7" s="26"/>
      <c r="RVQ7" s="26"/>
      <c r="RVR7" s="26"/>
      <c r="RVS7" s="26"/>
      <c r="RVT7" s="26"/>
      <c r="RVU7" s="26"/>
      <c r="RVV7" s="26"/>
      <c r="RVW7" s="26"/>
      <c r="RVX7" s="26"/>
      <c r="RVY7" s="26"/>
      <c r="RVZ7" s="26"/>
      <c r="RWA7" s="26"/>
      <c r="RWB7" s="26"/>
      <c r="RWC7" s="26"/>
      <c r="RWD7" s="26"/>
      <c r="RWE7" s="26"/>
      <c r="RWF7" s="26"/>
      <c r="RWG7" s="26"/>
      <c r="RWH7" s="26"/>
      <c r="RWI7" s="26"/>
      <c r="RWJ7" s="26"/>
      <c r="RWK7" s="26"/>
      <c r="RWL7" s="26"/>
      <c r="RWM7" s="26"/>
      <c r="RWN7" s="26"/>
      <c r="RWO7" s="26"/>
      <c r="RWP7" s="26"/>
      <c r="RWQ7" s="26"/>
      <c r="RWR7" s="26"/>
      <c r="RWS7" s="26"/>
      <c r="RWT7" s="26"/>
      <c r="RWU7" s="26"/>
      <c r="RWV7" s="26"/>
      <c r="RWW7" s="26"/>
      <c r="RWX7" s="26"/>
      <c r="RWY7" s="26"/>
      <c r="RWZ7" s="26"/>
      <c r="RXA7" s="26"/>
      <c r="RXB7" s="26"/>
      <c r="RXC7" s="26"/>
      <c r="RXD7" s="26"/>
      <c r="RXE7" s="26"/>
      <c r="RXF7" s="26"/>
      <c r="RXG7" s="26"/>
      <c r="RXH7" s="26"/>
      <c r="RXI7" s="26"/>
      <c r="RXJ7" s="26"/>
      <c r="RXK7" s="26"/>
      <c r="RXL7" s="26"/>
      <c r="RXM7" s="26"/>
      <c r="RXN7" s="26"/>
      <c r="RXO7" s="26"/>
      <c r="RXP7" s="26"/>
      <c r="RXQ7" s="26"/>
      <c r="RXR7" s="26"/>
      <c r="RXS7" s="26"/>
      <c r="RXT7" s="26"/>
      <c r="RXU7" s="26"/>
      <c r="RXV7" s="26"/>
      <c r="RXW7" s="26"/>
      <c r="RXX7" s="26"/>
      <c r="RXY7" s="26"/>
      <c r="RXZ7" s="26"/>
      <c r="RYA7" s="26"/>
      <c r="RYB7" s="26"/>
      <c r="RYC7" s="26"/>
      <c r="RYD7" s="26"/>
      <c r="RYE7" s="26"/>
      <c r="RYF7" s="26"/>
      <c r="RYG7" s="26"/>
      <c r="RYH7" s="26"/>
      <c r="RYI7" s="26"/>
      <c r="RYJ7" s="26"/>
      <c r="RYK7" s="26"/>
      <c r="RYL7" s="26"/>
      <c r="RYM7" s="26"/>
      <c r="RYN7" s="26"/>
      <c r="RYO7" s="26"/>
      <c r="RYP7" s="26"/>
      <c r="RYQ7" s="26"/>
      <c r="RYR7" s="26"/>
      <c r="RYS7" s="26"/>
      <c r="RYT7" s="26"/>
      <c r="RYU7" s="26"/>
      <c r="RYV7" s="26"/>
      <c r="RYW7" s="26"/>
      <c r="RYX7" s="26"/>
      <c r="RYY7" s="26"/>
      <c r="RYZ7" s="26"/>
      <c r="RZA7" s="26"/>
      <c r="RZB7" s="26"/>
      <c r="RZC7" s="26"/>
      <c r="RZD7" s="26"/>
      <c r="RZE7" s="26"/>
      <c r="RZF7" s="26"/>
      <c r="RZG7" s="26"/>
      <c r="RZH7" s="26"/>
      <c r="RZI7" s="26"/>
      <c r="RZJ7" s="26"/>
      <c r="RZK7" s="26"/>
      <c r="RZL7" s="26"/>
      <c r="RZM7" s="26"/>
      <c r="RZN7" s="26"/>
      <c r="RZO7" s="26"/>
      <c r="RZP7" s="26"/>
      <c r="RZQ7" s="26"/>
      <c r="RZR7" s="26"/>
      <c r="RZS7" s="26"/>
      <c r="RZT7" s="26"/>
      <c r="RZU7" s="26"/>
      <c r="RZV7" s="26"/>
      <c r="RZW7" s="26"/>
      <c r="RZX7" s="26"/>
      <c r="RZY7" s="26"/>
      <c r="RZZ7" s="26"/>
      <c r="SAA7" s="26"/>
      <c r="SAB7" s="26"/>
      <c r="SAC7" s="26"/>
      <c r="SAD7" s="26"/>
      <c r="SAE7" s="26"/>
      <c r="SAF7" s="26"/>
      <c r="SAG7" s="26"/>
      <c r="SAH7" s="26"/>
      <c r="SAI7" s="26"/>
      <c r="SAJ7" s="26"/>
      <c r="SAK7" s="26"/>
      <c r="SAL7" s="26"/>
      <c r="SAM7" s="26"/>
      <c r="SAN7" s="26"/>
      <c r="SAO7" s="26"/>
      <c r="SAP7" s="26"/>
      <c r="SAQ7" s="26"/>
      <c r="SAR7" s="26"/>
      <c r="SAS7" s="26"/>
      <c r="SAT7" s="26"/>
      <c r="SAU7" s="26"/>
      <c r="SAV7" s="26"/>
      <c r="SAW7" s="26"/>
      <c r="SAX7" s="26"/>
      <c r="SAY7" s="26"/>
      <c r="SAZ7" s="26"/>
      <c r="SBA7" s="26"/>
      <c r="SBB7" s="26"/>
      <c r="SBC7" s="26"/>
      <c r="SBD7" s="26"/>
      <c r="SBE7" s="26"/>
      <c r="SBF7" s="26"/>
      <c r="SBG7" s="26"/>
      <c r="SBH7" s="26"/>
      <c r="SBI7" s="26"/>
      <c r="SBJ7" s="26"/>
      <c r="SBK7" s="26"/>
      <c r="SBL7" s="26"/>
      <c r="SBM7" s="26"/>
      <c r="SBN7" s="26"/>
      <c r="SBO7" s="26"/>
      <c r="SBP7" s="26"/>
      <c r="SBQ7" s="26"/>
      <c r="SBR7" s="26"/>
      <c r="SBS7" s="26"/>
      <c r="SBT7" s="26"/>
      <c r="SBU7" s="26"/>
      <c r="SBV7" s="26"/>
      <c r="SBW7" s="26"/>
      <c r="SBX7" s="26"/>
      <c r="SBY7" s="26"/>
      <c r="SBZ7" s="26"/>
      <c r="SCA7" s="26"/>
      <c r="SCB7" s="26"/>
      <c r="SCC7" s="26"/>
      <c r="SCD7" s="26"/>
      <c r="SCE7" s="26"/>
      <c r="SCF7" s="26"/>
      <c r="SCG7" s="26"/>
      <c r="SCH7" s="26"/>
      <c r="SCI7" s="26"/>
      <c r="SCJ7" s="26"/>
      <c r="SCK7" s="26"/>
      <c r="SCL7" s="26"/>
      <c r="SCM7" s="26"/>
      <c r="SCN7" s="26"/>
      <c r="SCO7" s="26"/>
      <c r="SCP7" s="26"/>
      <c r="SCQ7" s="26"/>
      <c r="SCR7" s="26"/>
      <c r="SCS7" s="26"/>
      <c r="SCT7" s="26"/>
      <c r="SCU7" s="26"/>
      <c r="SCV7" s="26"/>
      <c r="SCW7" s="26"/>
      <c r="SCX7" s="26"/>
      <c r="SCY7" s="26"/>
      <c r="SCZ7" s="26"/>
      <c r="SDA7" s="26"/>
      <c r="SDB7" s="26"/>
      <c r="SDC7" s="26"/>
      <c r="SDD7" s="26"/>
      <c r="SDE7" s="26"/>
      <c r="SDF7" s="26"/>
      <c r="SDG7" s="26"/>
      <c r="SDH7" s="26"/>
      <c r="SDI7" s="26"/>
      <c r="SDJ7" s="26"/>
      <c r="SDK7" s="26"/>
      <c r="SDL7" s="26"/>
      <c r="SDM7" s="26"/>
      <c r="SDN7" s="26"/>
      <c r="SDO7" s="26"/>
      <c r="SDP7" s="26"/>
      <c r="SDQ7" s="26"/>
      <c r="SDR7" s="26"/>
      <c r="SDS7" s="26"/>
      <c r="SDT7" s="26"/>
      <c r="SDU7" s="26"/>
      <c r="SDV7" s="26"/>
      <c r="SDW7" s="26"/>
      <c r="SDX7" s="26"/>
      <c r="SDY7" s="26"/>
      <c r="SDZ7" s="26"/>
      <c r="SEA7" s="26"/>
      <c r="SEB7" s="26"/>
      <c r="SEC7" s="26"/>
      <c r="SED7" s="26"/>
      <c r="SEE7" s="26"/>
      <c r="SEF7" s="26"/>
      <c r="SEG7" s="26"/>
      <c r="SEH7" s="26"/>
      <c r="SEI7" s="26"/>
      <c r="SEJ7" s="26"/>
      <c r="SEK7" s="26"/>
      <c r="SEL7" s="26"/>
      <c r="SEM7" s="26"/>
      <c r="SEN7" s="26"/>
      <c r="SEO7" s="26"/>
      <c r="SEP7" s="26"/>
      <c r="SEQ7" s="26"/>
      <c r="SER7" s="26"/>
      <c r="SES7" s="26"/>
      <c r="SET7" s="26"/>
      <c r="SEU7" s="26"/>
      <c r="SEV7" s="26"/>
      <c r="SEW7" s="26"/>
      <c r="SEX7" s="26"/>
      <c r="SEY7" s="26"/>
      <c r="SEZ7" s="26"/>
      <c r="SFA7" s="26"/>
      <c r="SFB7" s="26"/>
      <c r="SFC7" s="26"/>
      <c r="SFD7" s="26"/>
      <c r="SFE7" s="26"/>
      <c r="SFF7" s="26"/>
      <c r="SFG7" s="26"/>
      <c r="SFH7" s="26"/>
      <c r="SFI7" s="26"/>
      <c r="SFJ7" s="26"/>
      <c r="SFK7" s="26"/>
      <c r="SFL7" s="26"/>
      <c r="SFM7" s="26"/>
      <c r="SFN7" s="26"/>
      <c r="SFO7" s="26"/>
      <c r="SFP7" s="26"/>
      <c r="SFQ7" s="26"/>
      <c r="SFR7" s="26"/>
      <c r="SFS7" s="26"/>
      <c r="SFT7" s="26"/>
      <c r="SFU7" s="26"/>
      <c r="SFV7" s="26"/>
      <c r="SFW7" s="26"/>
      <c r="SFX7" s="26"/>
      <c r="SFY7" s="26"/>
      <c r="SFZ7" s="26"/>
      <c r="SGA7" s="26"/>
      <c r="SGB7" s="26"/>
      <c r="SGC7" s="26"/>
      <c r="SGD7" s="26"/>
      <c r="SGE7" s="26"/>
      <c r="SGF7" s="26"/>
      <c r="SGG7" s="26"/>
      <c r="SGH7" s="26"/>
      <c r="SGI7" s="26"/>
      <c r="SGJ7" s="26"/>
      <c r="SGK7" s="26"/>
      <c r="SGL7" s="26"/>
      <c r="SGM7" s="26"/>
      <c r="SGN7" s="26"/>
      <c r="SGO7" s="26"/>
      <c r="SGP7" s="26"/>
      <c r="SGQ7" s="26"/>
      <c r="SGR7" s="26"/>
      <c r="SGS7" s="26"/>
      <c r="SGT7" s="26"/>
      <c r="SGU7" s="26"/>
      <c r="SGV7" s="26"/>
      <c r="SGW7" s="26"/>
      <c r="SGX7" s="26"/>
      <c r="SGY7" s="26"/>
      <c r="SGZ7" s="26"/>
      <c r="SHA7" s="26"/>
      <c r="SHB7" s="26"/>
      <c r="SHC7" s="26"/>
      <c r="SHD7" s="26"/>
      <c r="SHE7" s="26"/>
      <c r="SHF7" s="26"/>
      <c r="SHG7" s="26"/>
      <c r="SHH7" s="26"/>
      <c r="SHI7" s="26"/>
      <c r="SHJ7" s="26"/>
      <c r="SHK7" s="26"/>
      <c r="SHL7" s="26"/>
      <c r="SHM7" s="26"/>
      <c r="SHN7" s="26"/>
      <c r="SHO7" s="26"/>
      <c r="SHP7" s="26"/>
      <c r="SHQ7" s="26"/>
      <c r="SHR7" s="26"/>
      <c r="SHS7" s="26"/>
      <c r="SHT7" s="26"/>
      <c r="SHU7" s="26"/>
      <c r="SHV7" s="26"/>
      <c r="SHW7" s="26"/>
      <c r="SHX7" s="26"/>
      <c r="SHY7" s="26"/>
      <c r="SHZ7" s="26"/>
      <c r="SIA7" s="26"/>
      <c r="SIB7" s="26"/>
      <c r="SIC7" s="26"/>
      <c r="SID7" s="26"/>
      <c r="SIE7" s="26"/>
      <c r="SIF7" s="26"/>
      <c r="SIG7" s="26"/>
      <c r="SIH7" s="26"/>
      <c r="SII7" s="26"/>
      <c r="SIJ7" s="26"/>
      <c r="SIK7" s="26"/>
      <c r="SIL7" s="26"/>
      <c r="SIM7" s="26"/>
      <c r="SIN7" s="26"/>
      <c r="SIO7" s="26"/>
      <c r="SIP7" s="26"/>
      <c r="SIQ7" s="26"/>
      <c r="SIR7" s="26"/>
      <c r="SIS7" s="26"/>
      <c r="SIT7" s="26"/>
      <c r="SIU7" s="26"/>
      <c r="SIV7" s="26"/>
      <c r="SIW7" s="26"/>
      <c r="SIX7" s="26"/>
      <c r="SIY7" s="26"/>
      <c r="SIZ7" s="26"/>
      <c r="SJA7" s="26"/>
      <c r="SJB7" s="26"/>
      <c r="SJC7" s="26"/>
      <c r="SJD7" s="26"/>
      <c r="SJE7" s="26"/>
      <c r="SJF7" s="26"/>
      <c r="SJG7" s="26"/>
      <c r="SJH7" s="26"/>
      <c r="SJI7" s="26"/>
      <c r="SJJ7" s="26"/>
      <c r="SJK7" s="26"/>
      <c r="SJL7" s="26"/>
      <c r="SJM7" s="26"/>
      <c r="SJN7" s="26"/>
      <c r="SJO7" s="26"/>
      <c r="SJP7" s="26"/>
      <c r="SJQ7" s="26"/>
      <c r="SJR7" s="26"/>
      <c r="SJS7" s="26"/>
      <c r="SJT7" s="26"/>
      <c r="SJU7" s="26"/>
      <c r="SJV7" s="26"/>
      <c r="SJW7" s="26"/>
      <c r="SJX7" s="26"/>
      <c r="SJY7" s="26"/>
      <c r="SJZ7" s="26"/>
      <c r="SKA7" s="26"/>
      <c r="SKB7" s="26"/>
      <c r="SKC7" s="26"/>
      <c r="SKD7" s="26"/>
      <c r="SKE7" s="26"/>
      <c r="SKF7" s="26"/>
      <c r="SKG7" s="26"/>
      <c r="SKH7" s="26"/>
      <c r="SKI7" s="26"/>
      <c r="SKJ7" s="26"/>
      <c r="SKK7" s="26"/>
      <c r="SKL7" s="26"/>
      <c r="SKM7" s="26"/>
      <c r="SKN7" s="26"/>
      <c r="SKO7" s="26"/>
      <c r="SKP7" s="26"/>
      <c r="SKQ7" s="26"/>
      <c r="SKR7" s="26"/>
      <c r="SKS7" s="26"/>
      <c r="SKT7" s="26"/>
      <c r="SKU7" s="26"/>
      <c r="SKV7" s="26"/>
      <c r="SKW7" s="26"/>
      <c r="SKX7" s="26"/>
      <c r="SKY7" s="26"/>
      <c r="SKZ7" s="26"/>
      <c r="SLA7" s="26"/>
      <c r="SLB7" s="26"/>
      <c r="SLC7" s="26"/>
      <c r="SLD7" s="26"/>
      <c r="SLE7" s="26"/>
      <c r="SLF7" s="26"/>
      <c r="SLG7" s="26"/>
      <c r="SLH7" s="26"/>
      <c r="SLI7" s="26"/>
      <c r="SLJ7" s="26"/>
      <c r="SLK7" s="26"/>
      <c r="SLL7" s="26"/>
      <c r="SLM7" s="26"/>
      <c r="SLN7" s="26"/>
      <c r="SLO7" s="26"/>
      <c r="SLP7" s="26"/>
      <c r="SLQ7" s="26"/>
      <c r="SLR7" s="26"/>
      <c r="SLS7" s="26"/>
      <c r="SLT7" s="26"/>
      <c r="SLU7" s="26"/>
      <c r="SLV7" s="26"/>
      <c r="SLW7" s="26"/>
      <c r="SLX7" s="26"/>
      <c r="SLY7" s="26"/>
      <c r="SLZ7" s="26"/>
      <c r="SMA7" s="26"/>
      <c r="SMB7" s="26"/>
      <c r="SMC7" s="26"/>
      <c r="SMD7" s="26"/>
      <c r="SME7" s="26"/>
      <c r="SMF7" s="26"/>
      <c r="SMG7" s="26"/>
      <c r="SMH7" s="26"/>
      <c r="SMI7" s="26"/>
      <c r="SMJ7" s="26"/>
      <c r="SMK7" s="26"/>
      <c r="SML7" s="26"/>
      <c r="SMM7" s="26"/>
      <c r="SMN7" s="26"/>
      <c r="SMO7" s="26"/>
      <c r="SMP7" s="26"/>
      <c r="SMQ7" s="26"/>
      <c r="SMR7" s="26"/>
      <c r="SMS7" s="26"/>
      <c r="SMT7" s="26"/>
      <c r="SMU7" s="26"/>
      <c r="SMV7" s="26"/>
      <c r="SMW7" s="26"/>
      <c r="SMX7" s="26"/>
      <c r="SMY7" s="26"/>
      <c r="SMZ7" s="26"/>
      <c r="SNA7" s="26"/>
      <c r="SNB7" s="26"/>
      <c r="SNC7" s="26"/>
      <c r="SND7" s="26"/>
      <c r="SNE7" s="26"/>
      <c r="SNF7" s="26"/>
      <c r="SNG7" s="26"/>
      <c r="SNH7" s="26"/>
      <c r="SNI7" s="26"/>
      <c r="SNJ7" s="26"/>
      <c r="SNK7" s="26"/>
      <c r="SNL7" s="26"/>
      <c r="SNM7" s="26"/>
      <c r="SNN7" s="26"/>
      <c r="SNO7" s="26"/>
      <c r="SNP7" s="26"/>
      <c r="SNQ7" s="26"/>
      <c r="SNR7" s="26"/>
      <c r="SNS7" s="26"/>
      <c r="SNT7" s="26"/>
      <c r="SNU7" s="26"/>
      <c r="SNV7" s="26"/>
      <c r="SNW7" s="26"/>
      <c r="SNX7" s="26"/>
      <c r="SNY7" s="26"/>
      <c r="SNZ7" s="26"/>
      <c r="SOA7" s="26"/>
      <c r="SOB7" s="26"/>
      <c r="SOC7" s="26"/>
      <c r="SOD7" s="26"/>
      <c r="SOE7" s="26"/>
      <c r="SOF7" s="26"/>
      <c r="SOG7" s="26"/>
      <c r="SOH7" s="26"/>
      <c r="SOI7" s="26"/>
      <c r="SOJ7" s="26"/>
      <c r="SOK7" s="26"/>
      <c r="SOL7" s="26"/>
      <c r="SOM7" s="26"/>
      <c r="SON7" s="26"/>
      <c r="SOO7" s="26"/>
      <c r="SOP7" s="26"/>
      <c r="SOQ7" s="26"/>
      <c r="SOR7" s="26"/>
      <c r="SOS7" s="26"/>
      <c r="SOT7" s="26"/>
      <c r="SOU7" s="26"/>
      <c r="SOV7" s="26"/>
      <c r="SOW7" s="26"/>
      <c r="SOX7" s="26"/>
      <c r="SOY7" s="26"/>
      <c r="SOZ7" s="26"/>
      <c r="SPA7" s="26"/>
      <c r="SPB7" s="26"/>
      <c r="SPC7" s="26"/>
      <c r="SPD7" s="26"/>
      <c r="SPE7" s="26"/>
      <c r="SPF7" s="26"/>
      <c r="SPG7" s="26"/>
      <c r="SPH7" s="26"/>
      <c r="SPI7" s="26"/>
      <c r="SPJ7" s="26"/>
      <c r="SPK7" s="26"/>
      <c r="SPL7" s="26"/>
      <c r="SPM7" s="26"/>
      <c r="SPN7" s="26"/>
      <c r="SPO7" s="26"/>
      <c r="SPP7" s="26"/>
      <c r="SPQ7" s="26"/>
      <c r="SPR7" s="26"/>
      <c r="SPS7" s="26"/>
      <c r="SPT7" s="26"/>
      <c r="SPU7" s="26"/>
      <c r="SPV7" s="26"/>
      <c r="SPW7" s="26"/>
      <c r="SPX7" s="26"/>
      <c r="SPY7" s="26"/>
      <c r="SPZ7" s="26"/>
      <c r="SQA7" s="26"/>
      <c r="SQB7" s="26"/>
      <c r="SQC7" s="26"/>
      <c r="SQD7" s="26"/>
      <c r="SQE7" s="26"/>
      <c r="SQF7" s="26"/>
      <c r="SQG7" s="26"/>
      <c r="SQH7" s="26"/>
      <c r="SQI7" s="26"/>
      <c r="SQJ7" s="26"/>
      <c r="SQK7" s="26"/>
      <c r="SQL7" s="26"/>
      <c r="SQM7" s="26"/>
      <c r="SQN7" s="26"/>
      <c r="SQO7" s="26"/>
      <c r="SQP7" s="26"/>
      <c r="SQQ7" s="26"/>
      <c r="SQR7" s="26"/>
      <c r="SQS7" s="26"/>
      <c r="SQT7" s="26"/>
      <c r="SQU7" s="26"/>
      <c r="SQV7" s="26"/>
      <c r="SQW7" s="26"/>
      <c r="SQX7" s="26"/>
      <c r="SQY7" s="26"/>
      <c r="SQZ7" s="26"/>
      <c r="SRA7" s="26"/>
      <c r="SRB7" s="26"/>
      <c r="SRC7" s="26"/>
      <c r="SRD7" s="26"/>
      <c r="SRE7" s="26"/>
      <c r="SRF7" s="26"/>
      <c r="SRG7" s="26"/>
      <c r="SRH7" s="26"/>
      <c r="SRI7" s="26"/>
      <c r="SRJ7" s="26"/>
      <c r="SRK7" s="26"/>
      <c r="SRL7" s="26"/>
      <c r="SRM7" s="26"/>
      <c r="SRN7" s="26"/>
      <c r="SRO7" s="26"/>
      <c r="SRP7" s="26"/>
      <c r="SRQ7" s="26"/>
      <c r="SRR7" s="26"/>
      <c r="SRS7" s="26"/>
      <c r="SRT7" s="26"/>
      <c r="SRU7" s="26"/>
      <c r="SRV7" s="26"/>
      <c r="SRW7" s="26"/>
      <c r="SRX7" s="26"/>
      <c r="SRY7" s="26"/>
      <c r="SRZ7" s="26"/>
      <c r="SSA7" s="26"/>
      <c r="SSB7" s="26"/>
      <c r="SSC7" s="26"/>
      <c r="SSD7" s="26"/>
      <c r="SSE7" s="26"/>
      <c r="SSF7" s="26"/>
      <c r="SSG7" s="26"/>
      <c r="SSH7" s="26"/>
      <c r="SSI7" s="26"/>
      <c r="SSJ7" s="26"/>
      <c r="SSK7" s="26"/>
      <c r="SSL7" s="26"/>
      <c r="SSM7" s="26"/>
      <c r="SSN7" s="26"/>
      <c r="SSO7" s="26"/>
      <c r="SSP7" s="26"/>
      <c r="SSQ7" s="26"/>
      <c r="SSR7" s="26"/>
      <c r="SSS7" s="26"/>
      <c r="SST7" s="26"/>
      <c r="SSU7" s="26"/>
      <c r="SSV7" s="26"/>
      <c r="SSW7" s="26"/>
      <c r="SSX7" s="26"/>
      <c r="SSY7" s="26"/>
      <c r="SSZ7" s="26"/>
      <c r="STA7" s="26"/>
      <c r="STB7" s="26"/>
      <c r="STC7" s="26"/>
      <c r="STD7" s="26"/>
      <c r="STE7" s="26"/>
      <c r="STF7" s="26"/>
      <c r="STG7" s="26"/>
      <c r="STH7" s="26"/>
      <c r="STI7" s="26"/>
      <c r="STJ7" s="26"/>
      <c r="STK7" s="26"/>
      <c r="STL7" s="26"/>
      <c r="STM7" s="26"/>
      <c r="STN7" s="26"/>
      <c r="STO7" s="26"/>
      <c r="STP7" s="26"/>
      <c r="STQ7" s="26"/>
      <c r="STR7" s="26"/>
      <c r="STS7" s="26"/>
      <c r="STT7" s="26"/>
      <c r="STU7" s="26"/>
      <c r="STV7" s="26"/>
      <c r="STW7" s="26"/>
      <c r="STX7" s="26"/>
      <c r="STY7" s="26"/>
      <c r="STZ7" s="26"/>
      <c r="SUA7" s="26"/>
      <c r="SUB7" s="26"/>
      <c r="SUC7" s="26"/>
      <c r="SUD7" s="26"/>
      <c r="SUE7" s="26"/>
      <c r="SUF7" s="26"/>
      <c r="SUG7" s="26"/>
      <c r="SUH7" s="26"/>
      <c r="SUI7" s="26"/>
      <c r="SUJ7" s="26"/>
      <c r="SUK7" s="26"/>
      <c r="SUL7" s="26"/>
      <c r="SUM7" s="26"/>
      <c r="SUN7" s="26"/>
      <c r="SUO7" s="26"/>
      <c r="SUP7" s="26"/>
      <c r="SUQ7" s="26"/>
      <c r="SUR7" s="26"/>
      <c r="SUS7" s="26"/>
      <c r="SUT7" s="26"/>
      <c r="SUU7" s="26"/>
      <c r="SUV7" s="26"/>
      <c r="SUW7" s="26"/>
      <c r="SUX7" s="26"/>
      <c r="SUY7" s="26"/>
      <c r="SUZ7" s="26"/>
      <c r="SVA7" s="26"/>
      <c r="SVB7" s="26"/>
      <c r="SVC7" s="26"/>
      <c r="SVD7" s="26"/>
      <c r="SVE7" s="26"/>
      <c r="SVF7" s="26"/>
      <c r="SVG7" s="26"/>
      <c r="SVH7" s="26"/>
      <c r="SVI7" s="26"/>
      <c r="SVJ7" s="26"/>
      <c r="SVK7" s="26"/>
      <c r="SVL7" s="26"/>
      <c r="SVM7" s="26"/>
      <c r="SVN7" s="26"/>
      <c r="SVO7" s="26"/>
      <c r="SVP7" s="26"/>
      <c r="SVQ7" s="26"/>
      <c r="SVR7" s="26"/>
      <c r="SVS7" s="26"/>
      <c r="SVT7" s="26"/>
      <c r="SVU7" s="26"/>
      <c r="SVV7" s="26"/>
      <c r="SVW7" s="26"/>
      <c r="SVX7" s="26"/>
      <c r="SVY7" s="26"/>
      <c r="SVZ7" s="26"/>
      <c r="SWA7" s="26"/>
      <c r="SWB7" s="26"/>
      <c r="SWC7" s="26"/>
      <c r="SWD7" s="26"/>
      <c r="SWE7" s="26"/>
      <c r="SWF7" s="26"/>
      <c r="SWG7" s="26"/>
      <c r="SWH7" s="26"/>
      <c r="SWI7" s="26"/>
      <c r="SWJ7" s="26"/>
      <c r="SWK7" s="26"/>
      <c r="SWL7" s="26"/>
      <c r="SWM7" s="26"/>
      <c r="SWN7" s="26"/>
      <c r="SWO7" s="26"/>
      <c r="SWP7" s="26"/>
      <c r="SWQ7" s="26"/>
      <c r="SWR7" s="26"/>
      <c r="SWS7" s="26"/>
      <c r="SWT7" s="26"/>
      <c r="SWU7" s="26"/>
      <c r="SWV7" s="26"/>
      <c r="SWW7" s="26"/>
      <c r="SWX7" s="26"/>
      <c r="SWY7" s="26"/>
      <c r="SWZ7" s="26"/>
      <c r="SXA7" s="26"/>
      <c r="SXB7" s="26"/>
      <c r="SXC7" s="26"/>
      <c r="SXD7" s="26"/>
      <c r="SXE7" s="26"/>
      <c r="SXF7" s="26"/>
      <c r="SXG7" s="26"/>
      <c r="SXH7" s="26"/>
      <c r="SXI7" s="26"/>
      <c r="SXJ7" s="26"/>
      <c r="SXK7" s="26"/>
      <c r="SXL7" s="26"/>
      <c r="SXM7" s="26"/>
      <c r="SXN7" s="26"/>
      <c r="SXO7" s="26"/>
      <c r="SXP7" s="26"/>
      <c r="SXQ7" s="26"/>
      <c r="SXR7" s="26"/>
      <c r="SXS7" s="26"/>
      <c r="SXT7" s="26"/>
      <c r="SXU7" s="26"/>
      <c r="SXV7" s="26"/>
      <c r="SXW7" s="26"/>
      <c r="SXX7" s="26"/>
      <c r="SXY7" s="26"/>
      <c r="SXZ7" s="26"/>
      <c r="SYA7" s="26"/>
      <c r="SYB7" s="26"/>
      <c r="SYC7" s="26"/>
      <c r="SYD7" s="26"/>
      <c r="SYE7" s="26"/>
      <c r="SYF7" s="26"/>
      <c r="SYG7" s="26"/>
      <c r="SYH7" s="26"/>
      <c r="SYI7" s="26"/>
      <c r="SYJ7" s="26"/>
      <c r="SYK7" s="26"/>
      <c r="SYL7" s="26"/>
      <c r="SYM7" s="26"/>
      <c r="SYN7" s="26"/>
      <c r="SYO7" s="26"/>
      <c r="SYP7" s="26"/>
      <c r="SYQ7" s="26"/>
      <c r="SYR7" s="26"/>
      <c r="SYS7" s="26"/>
      <c r="SYT7" s="26"/>
      <c r="SYU7" s="26"/>
      <c r="SYV7" s="26"/>
      <c r="SYW7" s="26"/>
      <c r="SYX7" s="26"/>
      <c r="SYY7" s="26"/>
      <c r="SYZ7" s="26"/>
      <c r="SZA7" s="26"/>
      <c r="SZB7" s="26"/>
      <c r="SZC7" s="26"/>
      <c r="SZD7" s="26"/>
      <c r="SZE7" s="26"/>
      <c r="SZF7" s="26"/>
      <c r="SZG7" s="26"/>
      <c r="SZH7" s="26"/>
      <c r="SZI7" s="26"/>
      <c r="SZJ7" s="26"/>
      <c r="SZK7" s="26"/>
      <c r="SZL7" s="26"/>
      <c r="SZM7" s="26"/>
      <c r="SZN7" s="26"/>
      <c r="SZO7" s="26"/>
      <c r="SZP7" s="26"/>
      <c r="SZQ7" s="26"/>
      <c r="SZR7" s="26"/>
      <c r="SZS7" s="26"/>
      <c r="SZT7" s="26"/>
      <c r="SZU7" s="26"/>
      <c r="SZV7" s="26"/>
      <c r="SZW7" s="26"/>
      <c r="SZX7" s="26"/>
      <c r="SZY7" s="26"/>
      <c r="SZZ7" s="26"/>
      <c r="TAA7" s="26"/>
      <c r="TAB7" s="26"/>
      <c r="TAC7" s="26"/>
      <c r="TAD7" s="26"/>
      <c r="TAE7" s="26"/>
      <c r="TAF7" s="26"/>
      <c r="TAG7" s="26"/>
      <c r="TAH7" s="26"/>
      <c r="TAI7" s="26"/>
      <c r="TAJ7" s="26"/>
      <c r="TAK7" s="26"/>
      <c r="TAL7" s="26"/>
      <c r="TAM7" s="26"/>
      <c r="TAN7" s="26"/>
      <c r="TAO7" s="26"/>
      <c r="TAP7" s="26"/>
      <c r="TAQ7" s="26"/>
      <c r="TAR7" s="26"/>
      <c r="TAS7" s="26"/>
      <c r="TAT7" s="26"/>
      <c r="TAU7" s="26"/>
      <c r="TAV7" s="26"/>
      <c r="TAW7" s="26"/>
      <c r="TAX7" s="26"/>
      <c r="TAY7" s="26"/>
      <c r="TAZ7" s="26"/>
      <c r="TBA7" s="26"/>
      <c r="TBB7" s="26"/>
      <c r="TBC7" s="26"/>
      <c r="TBD7" s="26"/>
      <c r="TBE7" s="26"/>
      <c r="TBF7" s="26"/>
      <c r="TBG7" s="26"/>
      <c r="TBH7" s="26"/>
      <c r="TBI7" s="26"/>
      <c r="TBJ7" s="26"/>
      <c r="TBK7" s="26"/>
      <c r="TBL7" s="26"/>
      <c r="TBM7" s="26"/>
      <c r="TBN7" s="26"/>
      <c r="TBO7" s="26"/>
      <c r="TBP7" s="26"/>
      <c r="TBQ7" s="26"/>
      <c r="TBR7" s="26"/>
      <c r="TBS7" s="26"/>
      <c r="TBT7" s="26"/>
      <c r="TBU7" s="26"/>
      <c r="TBV7" s="26"/>
      <c r="TBW7" s="26"/>
      <c r="TBX7" s="26"/>
      <c r="TBY7" s="26"/>
      <c r="TBZ7" s="26"/>
      <c r="TCA7" s="26"/>
      <c r="TCB7" s="26"/>
      <c r="TCC7" s="26"/>
      <c r="TCD7" s="26"/>
      <c r="TCE7" s="26"/>
      <c r="TCF7" s="26"/>
      <c r="TCG7" s="26"/>
      <c r="TCH7" s="26"/>
      <c r="TCI7" s="26"/>
      <c r="TCJ7" s="26"/>
      <c r="TCK7" s="26"/>
      <c r="TCL7" s="26"/>
      <c r="TCM7" s="26"/>
      <c r="TCN7" s="26"/>
      <c r="TCO7" s="26"/>
      <c r="TCP7" s="26"/>
      <c r="TCQ7" s="26"/>
      <c r="TCR7" s="26"/>
      <c r="TCS7" s="26"/>
      <c r="TCT7" s="26"/>
      <c r="TCU7" s="26"/>
      <c r="TCV7" s="26"/>
      <c r="TCW7" s="26"/>
      <c r="TCX7" s="26"/>
      <c r="TCY7" s="26"/>
      <c r="TCZ7" s="26"/>
      <c r="TDA7" s="26"/>
      <c r="TDB7" s="26"/>
      <c r="TDC7" s="26"/>
      <c r="TDD7" s="26"/>
      <c r="TDE7" s="26"/>
      <c r="TDF7" s="26"/>
      <c r="TDG7" s="26"/>
      <c r="TDH7" s="26"/>
      <c r="TDI7" s="26"/>
      <c r="TDJ7" s="26"/>
      <c r="TDK7" s="26"/>
      <c r="TDL7" s="26"/>
      <c r="TDM7" s="26"/>
      <c r="TDN7" s="26"/>
      <c r="TDO7" s="26"/>
      <c r="TDP7" s="26"/>
      <c r="TDQ7" s="26"/>
      <c r="TDR7" s="26"/>
      <c r="TDS7" s="26"/>
      <c r="TDT7" s="26"/>
      <c r="TDU7" s="26"/>
      <c r="TDV7" s="26"/>
      <c r="TDW7" s="26"/>
      <c r="TDX7" s="26"/>
      <c r="TDY7" s="26"/>
      <c r="TDZ7" s="26"/>
      <c r="TEA7" s="26"/>
      <c r="TEB7" s="26"/>
      <c r="TEC7" s="26"/>
      <c r="TED7" s="26"/>
      <c r="TEE7" s="26"/>
      <c r="TEF7" s="26"/>
      <c r="TEG7" s="26"/>
      <c r="TEH7" s="26"/>
      <c r="TEI7" s="26"/>
      <c r="TEJ7" s="26"/>
      <c r="TEK7" s="26"/>
      <c r="TEL7" s="26"/>
      <c r="TEM7" s="26"/>
      <c r="TEN7" s="26"/>
      <c r="TEO7" s="26"/>
      <c r="TEP7" s="26"/>
      <c r="TEQ7" s="26"/>
      <c r="TER7" s="26"/>
      <c r="TES7" s="26"/>
      <c r="TET7" s="26"/>
      <c r="TEU7" s="26"/>
      <c r="TEV7" s="26"/>
      <c r="TEW7" s="26"/>
      <c r="TEX7" s="26"/>
      <c r="TEY7" s="26"/>
      <c r="TEZ7" s="26"/>
      <c r="TFA7" s="26"/>
      <c r="TFB7" s="26"/>
      <c r="TFC7" s="26"/>
      <c r="TFD7" s="26"/>
      <c r="TFE7" s="26"/>
      <c r="TFF7" s="26"/>
      <c r="TFG7" s="26"/>
      <c r="TFH7" s="26"/>
      <c r="TFI7" s="26"/>
      <c r="TFJ7" s="26"/>
      <c r="TFK7" s="26"/>
      <c r="TFL7" s="26"/>
      <c r="TFM7" s="26"/>
      <c r="TFN7" s="26"/>
      <c r="TFO7" s="26"/>
      <c r="TFP7" s="26"/>
      <c r="TFQ7" s="26"/>
      <c r="TFR7" s="26"/>
      <c r="TFS7" s="26"/>
      <c r="TFT7" s="26"/>
      <c r="TFU7" s="26"/>
      <c r="TFV7" s="26"/>
      <c r="TFW7" s="26"/>
      <c r="TFX7" s="26"/>
      <c r="TFY7" s="26"/>
      <c r="TFZ7" s="26"/>
      <c r="TGA7" s="26"/>
      <c r="TGB7" s="26"/>
      <c r="TGC7" s="26"/>
      <c r="TGD7" s="26"/>
      <c r="TGE7" s="26"/>
      <c r="TGF7" s="26"/>
      <c r="TGG7" s="26"/>
      <c r="TGH7" s="26"/>
      <c r="TGI7" s="26"/>
      <c r="TGJ7" s="26"/>
      <c r="TGK7" s="26"/>
      <c r="TGL7" s="26"/>
      <c r="TGM7" s="26"/>
      <c r="TGN7" s="26"/>
      <c r="TGO7" s="26"/>
      <c r="TGP7" s="26"/>
      <c r="TGQ7" s="26"/>
      <c r="TGR7" s="26"/>
      <c r="TGS7" s="26"/>
      <c r="TGT7" s="26"/>
      <c r="TGU7" s="26"/>
      <c r="TGV7" s="26"/>
      <c r="TGW7" s="26"/>
      <c r="TGX7" s="26"/>
      <c r="TGY7" s="26"/>
      <c r="TGZ7" s="26"/>
      <c r="THA7" s="26"/>
      <c r="THB7" s="26"/>
      <c r="THC7" s="26"/>
      <c r="THD7" s="26"/>
      <c r="THE7" s="26"/>
      <c r="THF7" s="26"/>
      <c r="THG7" s="26"/>
      <c r="THH7" s="26"/>
      <c r="THI7" s="26"/>
      <c r="THJ7" s="26"/>
      <c r="THK7" s="26"/>
      <c r="THL7" s="26"/>
      <c r="THM7" s="26"/>
      <c r="THN7" s="26"/>
      <c r="THO7" s="26"/>
      <c r="THP7" s="26"/>
      <c r="THQ7" s="26"/>
      <c r="THR7" s="26"/>
      <c r="THS7" s="26"/>
      <c r="THT7" s="26"/>
      <c r="THU7" s="26"/>
      <c r="THV7" s="26"/>
      <c r="THW7" s="26"/>
      <c r="THX7" s="26"/>
      <c r="THY7" s="26"/>
      <c r="THZ7" s="26"/>
      <c r="TIA7" s="26"/>
      <c r="TIB7" s="26"/>
      <c r="TIC7" s="26"/>
      <c r="TID7" s="26"/>
      <c r="TIE7" s="26"/>
      <c r="TIF7" s="26"/>
      <c r="TIG7" s="26"/>
      <c r="TIH7" s="26"/>
      <c r="TII7" s="26"/>
      <c r="TIJ7" s="26"/>
      <c r="TIK7" s="26"/>
      <c r="TIL7" s="26"/>
      <c r="TIM7" s="26"/>
      <c r="TIN7" s="26"/>
      <c r="TIO7" s="26"/>
      <c r="TIP7" s="26"/>
      <c r="TIQ7" s="26"/>
      <c r="TIR7" s="26"/>
      <c r="TIS7" s="26"/>
      <c r="TIT7" s="26"/>
      <c r="TIU7" s="26"/>
      <c r="TIV7" s="26"/>
      <c r="TIW7" s="26"/>
      <c r="TIX7" s="26"/>
      <c r="TIY7" s="26"/>
      <c r="TIZ7" s="26"/>
      <c r="TJA7" s="26"/>
      <c r="TJB7" s="26"/>
      <c r="TJC7" s="26"/>
      <c r="TJD7" s="26"/>
      <c r="TJE7" s="26"/>
      <c r="TJF7" s="26"/>
      <c r="TJG7" s="26"/>
      <c r="TJH7" s="26"/>
      <c r="TJI7" s="26"/>
      <c r="TJJ7" s="26"/>
      <c r="TJK7" s="26"/>
      <c r="TJL7" s="26"/>
      <c r="TJM7" s="26"/>
      <c r="TJN7" s="26"/>
      <c r="TJO7" s="26"/>
      <c r="TJP7" s="26"/>
      <c r="TJQ7" s="26"/>
      <c r="TJR7" s="26"/>
      <c r="TJS7" s="26"/>
      <c r="TJT7" s="26"/>
      <c r="TJU7" s="26"/>
      <c r="TJV7" s="26"/>
      <c r="TJW7" s="26"/>
      <c r="TJX7" s="26"/>
      <c r="TJY7" s="26"/>
      <c r="TJZ7" s="26"/>
      <c r="TKA7" s="26"/>
      <c r="TKB7" s="26"/>
      <c r="TKC7" s="26"/>
      <c r="TKD7" s="26"/>
      <c r="TKE7" s="26"/>
      <c r="TKF7" s="26"/>
      <c r="TKG7" s="26"/>
      <c r="TKH7" s="26"/>
      <c r="TKI7" s="26"/>
      <c r="TKJ7" s="26"/>
      <c r="TKK7" s="26"/>
      <c r="TKL7" s="26"/>
      <c r="TKM7" s="26"/>
      <c r="TKN7" s="26"/>
      <c r="TKO7" s="26"/>
      <c r="TKP7" s="26"/>
      <c r="TKQ7" s="26"/>
      <c r="TKR7" s="26"/>
      <c r="TKS7" s="26"/>
      <c r="TKT7" s="26"/>
      <c r="TKU7" s="26"/>
      <c r="TKV7" s="26"/>
      <c r="TKW7" s="26"/>
      <c r="TKX7" s="26"/>
      <c r="TKY7" s="26"/>
      <c r="TKZ7" s="26"/>
      <c r="TLA7" s="26"/>
      <c r="TLB7" s="26"/>
      <c r="TLC7" s="26"/>
      <c r="TLD7" s="26"/>
      <c r="TLE7" s="26"/>
      <c r="TLF7" s="26"/>
      <c r="TLG7" s="26"/>
      <c r="TLH7" s="26"/>
      <c r="TLI7" s="26"/>
      <c r="TLJ7" s="26"/>
      <c r="TLK7" s="26"/>
      <c r="TLL7" s="26"/>
      <c r="TLM7" s="26"/>
      <c r="TLN7" s="26"/>
      <c r="TLO7" s="26"/>
      <c r="TLP7" s="26"/>
      <c r="TLQ7" s="26"/>
      <c r="TLR7" s="26"/>
      <c r="TLS7" s="26"/>
      <c r="TLT7" s="26"/>
      <c r="TLU7" s="26"/>
      <c r="TLV7" s="26"/>
      <c r="TLW7" s="26"/>
      <c r="TLX7" s="26"/>
      <c r="TLY7" s="26"/>
      <c r="TLZ7" s="26"/>
      <c r="TMA7" s="26"/>
      <c r="TMB7" s="26"/>
      <c r="TMC7" s="26"/>
      <c r="TMD7" s="26"/>
      <c r="TME7" s="26"/>
      <c r="TMF7" s="26"/>
      <c r="TMG7" s="26"/>
      <c r="TMH7" s="26"/>
      <c r="TMI7" s="26"/>
      <c r="TMJ7" s="26"/>
      <c r="TMK7" s="26"/>
      <c r="TML7" s="26"/>
      <c r="TMM7" s="26"/>
      <c r="TMN7" s="26"/>
      <c r="TMO7" s="26"/>
      <c r="TMP7" s="26"/>
      <c r="TMQ7" s="26"/>
      <c r="TMR7" s="26"/>
      <c r="TMS7" s="26"/>
      <c r="TMT7" s="26"/>
      <c r="TMU7" s="26"/>
      <c r="TMV7" s="26"/>
      <c r="TMW7" s="26"/>
      <c r="TMX7" s="26"/>
      <c r="TMY7" s="26"/>
      <c r="TMZ7" s="26"/>
      <c r="TNA7" s="26"/>
      <c r="TNB7" s="26"/>
      <c r="TNC7" s="26"/>
      <c r="TND7" s="26"/>
      <c r="TNE7" s="26"/>
      <c r="TNF7" s="26"/>
      <c r="TNG7" s="26"/>
      <c r="TNH7" s="26"/>
      <c r="TNI7" s="26"/>
      <c r="TNJ7" s="26"/>
      <c r="TNK7" s="26"/>
      <c r="TNL7" s="26"/>
      <c r="TNM7" s="26"/>
      <c r="TNN7" s="26"/>
      <c r="TNO7" s="26"/>
      <c r="TNP7" s="26"/>
      <c r="TNQ7" s="26"/>
      <c r="TNR7" s="26"/>
      <c r="TNS7" s="26"/>
      <c r="TNT7" s="26"/>
      <c r="TNU7" s="26"/>
      <c r="TNV7" s="26"/>
      <c r="TNW7" s="26"/>
      <c r="TNX7" s="26"/>
      <c r="TNY7" s="26"/>
      <c r="TNZ7" s="26"/>
      <c r="TOA7" s="26"/>
      <c r="TOB7" s="26"/>
      <c r="TOC7" s="26"/>
      <c r="TOD7" s="26"/>
      <c r="TOE7" s="26"/>
      <c r="TOF7" s="26"/>
      <c r="TOG7" s="26"/>
      <c r="TOH7" s="26"/>
      <c r="TOI7" s="26"/>
      <c r="TOJ7" s="26"/>
      <c r="TOK7" s="26"/>
      <c r="TOL7" s="26"/>
      <c r="TOM7" s="26"/>
      <c r="TON7" s="26"/>
      <c r="TOO7" s="26"/>
      <c r="TOP7" s="26"/>
      <c r="TOQ7" s="26"/>
      <c r="TOR7" s="26"/>
      <c r="TOS7" s="26"/>
      <c r="TOT7" s="26"/>
      <c r="TOU7" s="26"/>
      <c r="TOV7" s="26"/>
      <c r="TOW7" s="26"/>
      <c r="TOX7" s="26"/>
      <c r="TOY7" s="26"/>
      <c r="TOZ7" s="26"/>
      <c r="TPA7" s="26"/>
      <c r="TPB7" s="26"/>
      <c r="TPC7" s="26"/>
      <c r="TPD7" s="26"/>
      <c r="TPE7" s="26"/>
      <c r="TPF7" s="26"/>
      <c r="TPG7" s="26"/>
      <c r="TPH7" s="26"/>
      <c r="TPI7" s="26"/>
      <c r="TPJ7" s="26"/>
      <c r="TPK7" s="26"/>
      <c r="TPL7" s="26"/>
      <c r="TPM7" s="26"/>
      <c r="TPN7" s="26"/>
      <c r="TPO7" s="26"/>
      <c r="TPP7" s="26"/>
      <c r="TPQ7" s="26"/>
      <c r="TPR7" s="26"/>
      <c r="TPS7" s="26"/>
      <c r="TPT7" s="26"/>
      <c r="TPU7" s="26"/>
      <c r="TPV7" s="26"/>
      <c r="TPW7" s="26"/>
      <c r="TPX7" s="26"/>
      <c r="TPY7" s="26"/>
      <c r="TPZ7" s="26"/>
      <c r="TQA7" s="26"/>
      <c r="TQB7" s="26"/>
      <c r="TQC7" s="26"/>
      <c r="TQD7" s="26"/>
      <c r="TQE7" s="26"/>
      <c r="TQF7" s="26"/>
      <c r="TQG7" s="26"/>
      <c r="TQH7" s="26"/>
      <c r="TQI7" s="26"/>
      <c r="TQJ7" s="26"/>
      <c r="TQK7" s="26"/>
      <c r="TQL7" s="26"/>
      <c r="TQM7" s="26"/>
      <c r="TQN7" s="26"/>
      <c r="TQO7" s="26"/>
      <c r="TQP7" s="26"/>
      <c r="TQQ7" s="26"/>
      <c r="TQR7" s="26"/>
      <c r="TQS7" s="26"/>
      <c r="TQT7" s="26"/>
      <c r="TQU7" s="26"/>
      <c r="TQV7" s="26"/>
      <c r="TQW7" s="26"/>
      <c r="TQX7" s="26"/>
      <c r="TQY7" s="26"/>
      <c r="TQZ7" s="26"/>
      <c r="TRA7" s="26"/>
      <c r="TRB7" s="26"/>
      <c r="TRC7" s="26"/>
      <c r="TRD7" s="26"/>
      <c r="TRE7" s="26"/>
      <c r="TRF7" s="26"/>
      <c r="TRG7" s="26"/>
      <c r="TRH7" s="26"/>
      <c r="TRI7" s="26"/>
      <c r="TRJ7" s="26"/>
      <c r="TRK7" s="26"/>
      <c r="TRL7" s="26"/>
      <c r="TRM7" s="26"/>
      <c r="TRN7" s="26"/>
      <c r="TRO7" s="26"/>
      <c r="TRP7" s="26"/>
      <c r="TRQ7" s="26"/>
      <c r="TRR7" s="26"/>
      <c r="TRS7" s="26"/>
      <c r="TRT7" s="26"/>
      <c r="TRU7" s="26"/>
      <c r="TRV7" s="26"/>
      <c r="TRW7" s="26"/>
      <c r="TRX7" s="26"/>
      <c r="TRY7" s="26"/>
      <c r="TRZ7" s="26"/>
      <c r="TSA7" s="26"/>
      <c r="TSB7" s="26"/>
      <c r="TSC7" s="26"/>
      <c r="TSD7" s="26"/>
      <c r="TSE7" s="26"/>
      <c r="TSF7" s="26"/>
      <c r="TSG7" s="26"/>
      <c r="TSH7" s="26"/>
      <c r="TSI7" s="26"/>
      <c r="TSJ7" s="26"/>
      <c r="TSK7" s="26"/>
      <c r="TSL7" s="26"/>
      <c r="TSM7" s="26"/>
      <c r="TSN7" s="26"/>
      <c r="TSO7" s="26"/>
      <c r="TSP7" s="26"/>
      <c r="TSQ7" s="26"/>
      <c r="TSR7" s="26"/>
      <c r="TSS7" s="26"/>
      <c r="TST7" s="26"/>
      <c r="TSU7" s="26"/>
      <c r="TSV7" s="26"/>
      <c r="TSW7" s="26"/>
      <c r="TSX7" s="26"/>
      <c r="TSY7" s="26"/>
      <c r="TSZ7" s="26"/>
      <c r="TTA7" s="26"/>
      <c r="TTB7" s="26"/>
      <c r="TTC7" s="26"/>
      <c r="TTD7" s="26"/>
      <c r="TTE7" s="26"/>
      <c r="TTF7" s="26"/>
      <c r="TTG7" s="26"/>
      <c r="TTH7" s="26"/>
      <c r="TTI7" s="26"/>
      <c r="TTJ7" s="26"/>
      <c r="TTK7" s="26"/>
      <c r="TTL7" s="26"/>
      <c r="TTM7" s="26"/>
      <c r="TTN7" s="26"/>
      <c r="TTO7" s="26"/>
      <c r="TTP7" s="26"/>
      <c r="TTQ7" s="26"/>
      <c r="TTR7" s="26"/>
      <c r="TTS7" s="26"/>
      <c r="TTT7" s="26"/>
      <c r="TTU7" s="26"/>
      <c r="TTV7" s="26"/>
      <c r="TTW7" s="26"/>
      <c r="TTX7" s="26"/>
      <c r="TTY7" s="26"/>
      <c r="TTZ7" s="26"/>
      <c r="TUA7" s="26"/>
      <c r="TUB7" s="26"/>
      <c r="TUC7" s="26"/>
      <c r="TUD7" s="26"/>
      <c r="TUE7" s="26"/>
      <c r="TUF7" s="26"/>
      <c r="TUG7" s="26"/>
      <c r="TUH7" s="26"/>
      <c r="TUI7" s="26"/>
      <c r="TUJ7" s="26"/>
      <c r="TUK7" s="26"/>
      <c r="TUL7" s="26"/>
      <c r="TUM7" s="26"/>
      <c r="TUN7" s="26"/>
      <c r="TUO7" s="26"/>
      <c r="TUP7" s="26"/>
      <c r="TUQ7" s="26"/>
      <c r="TUR7" s="26"/>
      <c r="TUS7" s="26"/>
      <c r="TUT7" s="26"/>
      <c r="TUU7" s="26"/>
      <c r="TUV7" s="26"/>
      <c r="TUW7" s="26"/>
      <c r="TUX7" s="26"/>
      <c r="TUY7" s="26"/>
      <c r="TUZ7" s="26"/>
      <c r="TVA7" s="26"/>
      <c r="TVB7" s="26"/>
      <c r="TVC7" s="26"/>
      <c r="TVD7" s="26"/>
      <c r="TVE7" s="26"/>
      <c r="TVF7" s="26"/>
      <c r="TVG7" s="26"/>
      <c r="TVH7" s="26"/>
      <c r="TVI7" s="26"/>
      <c r="TVJ7" s="26"/>
      <c r="TVK7" s="26"/>
      <c r="TVL7" s="26"/>
      <c r="TVM7" s="26"/>
      <c r="TVN7" s="26"/>
      <c r="TVO7" s="26"/>
      <c r="TVP7" s="26"/>
      <c r="TVQ7" s="26"/>
      <c r="TVR7" s="26"/>
      <c r="TVS7" s="26"/>
      <c r="TVT7" s="26"/>
      <c r="TVU7" s="26"/>
      <c r="TVV7" s="26"/>
      <c r="TVW7" s="26"/>
      <c r="TVX7" s="26"/>
      <c r="TVY7" s="26"/>
      <c r="TVZ7" s="26"/>
      <c r="TWA7" s="26"/>
      <c r="TWB7" s="26"/>
      <c r="TWC7" s="26"/>
      <c r="TWD7" s="26"/>
      <c r="TWE7" s="26"/>
      <c r="TWF7" s="26"/>
      <c r="TWG7" s="26"/>
      <c r="TWH7" s="26"/>
      <c r="TWI7" s="26"/>
      <c r="TWJ7" s="26"/>
      <c r="TWK7" s="26"/>
      <c r="TWL7" s="26"/>
      <c r="TWM7" s="26"/>
      <c r="TWN7" s="26"/>
      <c r="TWO7" s="26"/>
      <c r="TWP7" s="26"/>
      <c r="TWQ7" s="26"/>
      <c r="TWR7" s="26"/>
      <c r="TWS7" s="26"/>
      <c r="TWT7" s="26"/>
      <c r="TWU7" s="26"/>
      <c r="TWV7" s="26"/>
      <c r="TWW7" s="26"/>
      <c r="TWX7" s="26"/>
      <c r="TWY7" s="26"/>
      <c r="TWZ7" s="26"/>
      <c r="TXA7" s="26"/>
      <c r="TXB7" s="26"/>
      <c r="TXC7" s="26"/>
      <c r="TXD7" s="26"/>
      <c r="TXE7" s="26"/>
      <c r="TXF7" s="26"/>
      <c r="TXG7" s="26"/>
      <c r="TXH7" s="26"/>
      <c r="TXI7" s="26"/>
      <c r="TXJ7" s="26"/>
      <c r="TXK7" s="26"/>
      <c r="TXL7" s="26"/>
      <c r="TXM7" s="26"/>
      <c r="TXN7" s="26"/>
      <c r="TXO7" s="26"/>
      <c r="TXP7" s="26"/>
      <c r="TXQ7" s="26"/>
      <c r="TXR7" s="26"/>
      <c r="TXS7" s="26"/>
      <c r="TXT7" s="26"/>
      <c r="TXU7" s="26"/>
      <c r="TXV7" s="26"/>
      <c r="TXW7" s="26"/>
      <c r="TXX7" s="26"/>
      <c r="TXY7" s="26"/>
      <c r="TXZ7" s="26"/>
      <c r="TYA7" s="26"/>
      <c r="TYB7" s="26"/>
      <c r="TYC7" s="26"/>
      <c r="TYD7" s="26"/>
      <c r="TYE7" s="26"/>
      <c r="TYF7" s="26"/>
      <c r="TYG7" s="26"/>
      <c r="TYH7" s="26"/>
      <c r="TYI7" s="26"/>
      <c r="TYJ7" s="26"/>
      <c r="TYK7" s="26"/>
      <c r="TYL7" s="26"/>
      <c r="TYM7" s="26"/>
      <c r="TYN7" s="26"/>
      <c r="TYO7" s="26"/>
      <c r="TYP7" s="26"/>
      <c r="TYQ7" s="26"/>
      <c r="TYR7" s="26"/>
      <c r="TYS7" s="26"/>
      <c r="TYT7" s="26"/>
      <c r="TYU7" s="26"/>
      <c r="TYV7" s="26"/>
      <c r="TYW7" s="26"/>
      <c r="TYX7" s="26"/>
      <c r="TYY7" s="26"/>
      <c r="TYZ7" s="26"/>
      <c r="TZA7" s="26"/>
      <c r="TZB7" s="26"/>
      <c r="TZC7" s="26"/>
      <c r="TZD7" s="26"/>
      <c r="TZE7" s="26"/>
      <c r="TZF7" s="26"/>
      <c r="TZG7" s="26"/>
      <c r="TZH7" s="26"/>
      <c r="TZI7" s="26"/>
      <c r="TZJ7" s="26"/>
      <c r="TZK7" s="26"/>
      <c r="TZL7" s="26"/>
      <c r="TZM7" s="26"/>
      <c r="TZN7" s="26"/>
      <c r="TZO7" s="26"/>
      <c r="TZP7" s="26"/>
      <c r="TZQ7" s="26"/>
      <c r="TZR7" s="26"/>
      <c r="TZS7" s="26"/>
      <c r="TZT7" s="26"/>
      <c r="TZU7" s="26"/>
      <c r="TZV7" s="26"/>
      <c r="TZW7" s="26"/>
      <c r="TZX7" s="26"/>
      <c r="TZY7" s="26"/>
      <c r="TZZ7" s="26"/>
      <c r="UAA7" s="26"/>
      <c r="UAB7" s="26"/>
      <c r="UAC7" s="26"/>
      <c r="UAD7" s="26"/>
      <c r="UAE7" s="26"/>
      <c r="UAF7" s="26"/>
      <c r="UAG7" s="26"/>
      <c r="UAH7" s="26"/>
      <c r="UAI7" s="26"/>
      <c r="UAJ7" s="26"/>
      <c r="UAK7" s="26"/>
      <c r="UAL7" s="26"/>
      <c r="UAM7" s="26"/>
      <c r="UAN7" s="26"/>
      <c r="UAO7" s="26"/>
      <c r="UAP7" s="26"/>
      <c r="UAQ7" s="26"/>
      <c r="UAR7" s="26"/>
      <c r="UAS7" s="26"/>
      <c r="UAT7" s="26"/>
      <c r="UAU7" s="26"/>
      <c r="UAV7" s="26"/>
      <c r="UAW7" s="26"/>
      <c r="UAX7" s="26"/>
      <c r="UAY7" s="26"/>
      <c r="UAZ7" s="26"/>
      <c r="UBA7" s="26"/>
      <c r="UBB7" s="26"/>
      <c r="UBC7" s="26"/>
      <c r="UBD7" s="26"/>
      <c r="UBE7" s="26"/>
      <c r="UBF7" s="26"/>
      <c r="UBG7" s="26"/>
      <c r="UBH7" s="26"/>
      <c r="UBI7" s="26"/>
      <c r="UBJ7" s="26"/>
      <c r="UBK7" s="26"/>
      <c r="UBL7" s="26"/>
      <c r="UBM7" s="26"/>
      <c r="UBN7" s="26"/>
      <c r="UBO7" s="26"/>
      <c r="UBP7" s="26"/>
      <c r="UBQ7" s="26"/>
      <c r="UBR7" s="26"/>
      <c r="UBS7" s="26"/>
      <c r="UBT7" s="26"/>
      <c r="UBU7" s="26"/>
      <c r="UBV7" s="26"/>
      <c r="UBW7" s="26"/>
      <c r="UBX7" s="26"/>
      <c r="UBY7" s="26"/>
      <c r="UBZ7" s="26"/>
      <c r="UCA7" s="26"/>
      <c r="UCB7" s="26"/>
      <c r="UCC7" s="26"/>
      <c r="UCD7" s="26"/>
      <c r="UCE7" s="26"/>
      <c r="UCF7" s="26"/>
      <c r="UCG7" s="26"/>
      <c r="UCH7" s="26"/>
      <c r="UCI7" s="26"/>
      <c r="UCJ7" s="26"/>
      <c r="UCK7" s="26"/>
      <c r="UCL7" s="26"/>
      <c r="UCM7" s="26"/>
      <c r="UCN7" s="26"/>
      <c r="UCO7" s="26"/>
      <c r="UCP7" s="26"/>
      <c r="UCQ7" s="26"/>
      <c r="UCR7" s="26"/>
      <c r="UCS7" s="26"/>
      <c r="UCT7" s="26"/>
      <c r="UCU7" s="26"/>
      <c r="UCV7" s="26"/>
      <c r="UCW7" s="26"/>
      <c r="UCX7" s="26"/>
      <c r="UCY7" s="26"/>
      <c r="UCZ7" s="26"/>
      <c r="UDA7" s="26"/>
      <c r="UDB7" s="26"/>
      <c r="UDC7" s="26"/>
      <c r="UDD7" s="26"/>
      <c r="UDE7" s="26"/>
      <c r="UDF7" s="26"/>
      <c r="UDG7" s="26"/>
      <c r="UDH7" s="26"/>
      <c r="UDI7" s="26"/>
      <c r="UDJ7" s="26"/>
      <c r="UDK7" s="26"/>
      <c r="UDL7" s="26"/>
      <c r="UDM7" s="26"/>
      <c r="UDN7" s="26"/>
      <c r="UDO7" s="26"/>
      <c r="UDP7" s="26"/>
      <c r="UDQ7" s="26"/>
      <c r="UDR7" s="26"/>
      <c r="UDS7" s="26"/>
      <c r="UDT7" s="26"/>
      <c r="UDU7" s="26"/>
      <c r="UDV7" s="26"/>
      <c r="UDW7" s="26"/>
      <c r="UDX7" s="26"/>
      <c r="UDY7" s="26"/>
      <c r="UDZ7" s="26"/>
      <c r="UEA7" s="26"/>
      <c r="UEB7" s="26"/>
      <c r="UEC7" s="26"/>
      <c r="UED7" s="26"/>
      <c r="UEE7" s="26"/>
      <c r="UEF7" s="26"/>
      <c r="UEG7" s="26"/>
      <c r="UEH7" s="26"/>
      <c r="UEI7" s="26"/>
      <c r="UEJ7" s="26"/>
      <c r="UEK7" s="26"/>
      <c r="UEL7" s="26"/>
      <c r="UEM7" s="26"/>
      <c r="UEN7" s="26"/>
      <c r="UEO7" s="26"/>
      <c r="UEP7" s="26"/>
      <c r="UEQ7" s="26"/>
      <c r="UER7" s="26"/>
      <c r="UES7" s="26"/>
      <c r="UET7" s="26"/>
      <c r="UEU7" s="26"/>
      <c r="UEV7" s="26"/>
      <c r="UEW7" s="26"/>
      <c r="UEX7" s="26"/>
      <c r="UEY7" s="26"/>
      <c r="UEZ7" s="26"/>
      <c r="UFA7" s="26"/>
      <c r="UFB7" s="26"/>
      <c r="UFC7" s="26"/>
      <c r="UFD7" s="26"/>
      <c r="UFE7" s="26"/>
      <c r="UFF7" s="26"/>
      <c r="UFG7" s="26"/>
      <c r="UFH7" s="26"/>
      <c r="UFI7" s="26"/>
      <c r="UFJ7" s="26"/>
      <c r="UFK7" s="26"/>
      <c r="UFL7" s="26"/>
      <c r="UFM7" s="26"/>
      <c r="UFN7" s="26"/>
      <c r="UFO7" s="26"/>
      <c r="UFP7" s="26"/>
      <c r="UFQ7" s="26"/>
      <c r="UFR7" s="26"/>
      <c r="UFS7" s="26"/>
      <c r="UFT7" s="26"/>
      <c r="UFU7" s="26"/>
      <c r="UFV7" s="26"/>
      <c r="UFW7" s="26"/>
      <c r="UFX7" s="26"/>
      <c r="UFY7" s="26"/>
      <c r="UFZ7" s="26"/>
      <c r="UGA7" s="26"/>
      <c r="UGB7" s="26"/>
      <c r="UGC7" s="26"/>
      <c r="UGD7" s="26"/>
      <c r="UGE7" s="26"/>
      <c r="UGF7" s="26"/>
      <c r="UGG7" s="26"/>
      <c r="UGH7" s="26"/>
      <c r="UGI7" s="26"/>
      <c r="UGJ7" s="26"/>
      <c r="UGK7" s="26"/>
      <c r="UGL7" s="26"/>
      <c r="UGM7" s="26"/>
      <c r="UGN7" s="26"/>
      <c r="UGO7" s="26"/>
      <c r="UGP7" s="26"/>
      <c r="UGQ7" s="26"/>
      <c r="UGR7" s="26"/>
      <c r="UGS7" s="26"/>
      <c r="UGT7" s="26"/>
      <c r="UGU7" s="26"/>
      <c r="UGV7" s="26"/>
      <c r="UGW7" s="26"/>
      <c r="UGX7" s="26"/>
      <c r="UGY7" s="26"/>
      <c r="UGZ7" s="26"/>
      <c r="UHA7" s="26"/>
      <c r="UHB7" s="26"/>
      <c r="UHC7" s="26"/>
      <c r="UHD7" s="26"/>
      <c r="UHE7" s="26"/>
      <c r="UHF7" s="26"/>
      <c r="UHG7" s="26"/>
      <c r="UHH7" s="26"/>
      <c r="UHI7" s="26"/>
      <c r="UHJ7" s="26"/>
      <c r="UHK7" s="26"/>
      <c r="UHL7" s="26"/>
      <c r="UHM7" s="26"/>
      <c r="UHN7" s="26"/>
      <c r="UHO7" s="26"/>
      <c r="UHP7" s="26"/>
      <c r="UHQ7" s="26"/>
      <c r="UHR7" s="26"/>
      <c r="UHS7" s="26"/>
      <c r="UHT7" s="26"/>
      <c r="UHU7" s="26"/>
      <c r="UHV7" s="26"/>
      <c r="UHW7" s="26"/>
      <c r="UHX7" s="26"/>
      <c r="UHY7" s="26"/>
      <c r="UHZ7" s="26"/>
      <c r="UIA7" s="26"/>
      <c r="UIB7" s="26"/>
      <c r="UIC7" s="26"/>
      <c r="UID7" s="26"/>
      <c r="UIE7" s="26"/>
      <c r="UIF7" s="26"/>
      <c r="UIG7" s="26"/>
      <c r="UIH7" s="26"/>
      <c r="UII7" s="26"/>
      <c r="UIJ7" s="26"/>
      <c r="UIK7" s="26"/>
      <c r="UIL7" s="26"/>
      <c r="UIM7" s="26"/>
      <c r="UIN7" s="26"/>
      <c r="UIO7" s="26"/>
      <c r="UIP7" s="26"/>
      <c r="UIQ7" s="26"/>
      <c r="UIR7" s="26"/>
      <c r="UIS7" s="26"/>
      <c r="UIT7" s="26"/>
      <c r="UIU7" s="26"/>
      <c r="UIV7" s="26"/>
      <c r="UIW7" s="26"/>
      <c r="UIX7" s="26"/>
      <c r="UIY7" s="26"/>
      <c r="UIZ7" s="26"/>
      <c r="UJA7" s="26"/>
      <c r="UJB7" s="26"/>
      <c r="UJC7" s="26"/>
      <c r="UJD7" s="26"/>
      <c r="UJE7" s="26"/>
      <c r="UJF7" s="26"/>
      <c r="UJG7" s="26"/>
      <c r="UJH7" s="26"/>
      <c r="UJI7" s="26"/>
      <c r="UJJ7" s="26"/>
      <c r="UJK7" s="26"/>
      <c r="UJL7" s="26"/>
      <c r="UJM7" s="26"/>
      <c r="UJN7" s="26"/>
      <c r="UJO7" s="26"/>
      <c r="UJP7" s="26"/>
      <c r="UJQ7" s="26"/>
      <c r="UJR7" s="26"/>
      <c r="UJS7" s="26"/>
      <c r="UJT7" s="26"/>
      <c r="UJU7" s="26"/>
      <c r="UJV7" s="26"/>
      <c r="UJW7" s="26"/>
      <c r="UJX7" s="26"/>
      <c r="UJY7" s="26"/>
      <c r="UJZ7" s="26"/>
      <c r="UKA7" s="26"/>
      <c r="UKB7" s="26"/>
      <c r="UKC7" s="26"/>
      <c r="UKD7" s="26"/>
      <c r="UKE7" s="26"/>
      <c r="UKF7" s="26"/>
      <c r="UKG7" s="26"/>
      <c r="UKH7" s="26"/>
      <c r="UKI7" s="26"/>
      <c r="UKJ7" s="26"/>
      <c r="UKK7" s="26"/>
      <c r="UKL7" s="26"/>
      <c r="UKM7" s="26"/>
      <c r="UKN7" s="26"/>
      <c r="UKO7" s="26"/>
      <c r="UKP7" s="26"/>
      <c r="UKQ7" s="26"/>
      <c r="UKR7" s="26"/>
      <c r="UKS7" s="26"/>
      <c r="UKT7" s="26"/>
      <c r="UKU7" s="26"/>
      <c r="UKV7" s="26"/>
      <c r="UKW7" s="26"/>
      <c r="UKX7" s="26"/>
      <c r="UKY7" s="26"/>
      <c r="UKZ7" s="26"/>
      <c r="ULA7" s="26"/>
      <c r="ULB7" s="26"/>
      <c r="ULC7" s="26"/>
      <c r="ULD7" s="26"/>
      <c r="ULE7" s="26"/>
      <c r="ULF7" s="26"/>
      <c r="ULG7" s="26"/>
      <c r="ULH7" s="26"/>
      <c r="ULI7" s="26"/>
      <c r="ULJ7" s="26"/>
      <c r="ULK7" s="26"/>
      <c r="ULL7" s="26"/>
      <c r="ULM7" s="26"/>
      <c r="ULN7" s="26"/>
      <c r="ULO7" s="26"/>
      <c r="ULP7" s="26"/>
      <c r="ULQ7" s="26"/>
      <c r="ULR7" s="26"/>
      <c r="ULS7" s="26"/>
      <c r="ULT7" s="26"/>
      <c r="ULU7" s="26"/>
      <c r="ULV7" s="26"/>
      <c r="ULW7" s="26"/>
      <c r="ULX7" s="26"/>
      <c r="ULY7" s="26"/>
      <c r="ULZ7" s="26"/>
      <c r="UMA7" s="26"/>
      <c r="UMB7" s="26"/>
      <c r="UMC7" s="26"/>
      <c r="UMD7" s="26"/>
      <c r="UME7" s="26"/>
      <c r="UMF7" s="26"/>
      <c r="UMG7" s="26"/>
      <c r="UMH7" s="26"/>
      <c r="UMI7" s="26"/>
      <c r="UMJ7" s="26"/>
      <c r="UMK7" s="26"/>
      <c r="UML7" s="26"/>
      <c r="UMM7" s="26"/>
      <c r="UMN7" s="26"/>
      <c r="UMO7" s="26"/>
      <c r="UMP7" s="26"/>
      <c r="UMQ7" s="26"/>
      <c r="UMR7" s="26"/>
      <c r="UMS7" s="26"/>
      <c r="UMT7" s="26"/>
      <c r="UMU7" s="26"/>
      <c r="UMV7" s="26"/>
      <c r="UMW7" s="26"/>
      <c r="UMX7" s="26"/>
      <c r="UMY7" s="26"/>
      <c r="UMZ7" s="26"/>
      <c r="UNA7" s="26"/>
      <c r="UNB7" s="26"/>
      <c r="UNC7" s="26"/>
      <c r="UND7" s="26"/>
      <c r="UNE7" s="26"/>
      <c r="UNF7" s="26"/>
      <c r="UNG7" s="26"/>
      <c r="UNH7" s="26"/>
      <c r="UNI7" s="26"/>
      <c r="UNJ7" s="26"/>
      <c r="UNK7" s="26"/>
      <c r="UNL7" s="26"/>
      <c r="UNM7" s="26"/>
      <c r="UNN7" s="26"/>
      <c r="UNO7" s="26"/>
      <c r="UNP7" s="26"/>
      <c r="UNQ7" s="26"/>
      <c r="UNR7" s="26"/>
      <c r="UNS7" s="26"/>
      <c r="UNT7" s="26"/>
      <c r="UNU7" s="26"/>
      <c r="UNV7" s="26"/>
      <c r="UNW7" s="26"/>
      <c r="UNX7" s="26"/>
      <c r="UNY7" s="26"/>
      <c r="UNZ7" s="26"/>
      <c r="UOA7" s="26"/>
      <c r="UOB7" s="26"/>
      <c r="UOC7" s="26"/>
      <c r="UOD7" s="26"/>
      <c r="UOE7" s="26"/>
      <c r="UOF7" s="26"/>
      <c r="UOG7" s="26"/>
      <c r="UOH7" s="26"/>
      <c r="UOI7" s="26"/>
      <c r="UOJ7" s="26"/>
      <c r="UOK7" s="26"/>
      <c r="UOL7" s="26"/>
      <c r="UOM7" s="26"/>
      <c r="UON7" s="26"/>
      <c r="UOO7" s="26"/>
      <c r="UOP7" s="26"/>
      <c r="UOQ7" s="26"/>
      <c r="UOR7" s="26"/>
      <c r="UOS7" s="26"/>
      <c r="UOT7" s="26"/>
      <c r="UOU7" s="26"/>
      <c r="UOV7" s="26"/>
      <c r="UOW7" s="26"/>
      <c r="UOX7" s="26"/>
      <c r="UOY7" s="26"/>
      <c r="UOZ7" s="26"/>
      <c r="UPA7" s="26"/>
      <c r="UPB7" s="26"/>
      <c r="UPC7" s="26"/>
      <c r="UPD7" s="26"/>
      <c r="UPE7" s="26"/>
      <c r="UPF7" s="26"/>
      <c r="UPG7" s="26"/>
      <c r="UPH7" s="26"/>
      <c r="UPI7" s="26"/>
      <c r="UPJ7" s="26"/>
      <c r="UPK7" s="26"/>
      <c r="UPL7" s="26"/>
      <c r="UPM7" s="26"/>
      <c r="UPN7" s="26"/>
      <c r="UPO7" s="26"/>
      <c r="UPP7" s="26"/>
      <c r="UPQ7" s="26"/>
      <c r="UPR7" s="26"/>
      <c r="UPS7" s="26"/>
      <c r="UPT7" s="26"/>
      <c r="UPU7" s="26"/>
      <c r="UPV7" s="26"/>
      <c r="UPW7" s="26"/>
      <c r="UPX7" s="26"/>
      <c r="UPY7" s="26"/>
      <c r="UPZ7" s="26"/>
      <c r="UQA7" s="26"/>
      <c r="UQB7" s="26"/>
      <c r="UQC7" s="26"/>
      <c r="UQD7" s="26"/>
      <c r="UQE7" s="26"/>
      <c r="UQF7" s="26"/>
      <c r="UQG7" s="26"/>
      <c r="UQH7" s="26"/>
      <c r="UQI7" s="26"/>
      <c r="UQJ7" s="26"/>
      <c r="UQK7" s="26"/>
      <c r="UQL7" s="26"/>
      <c r="UQM7" s="26"/>
      <c r="UQN7" s="26"/>
      <c r="UQO7" s="26"/>
      <c r="UQP7" s="26"/>
      <c r="UQQ7" s="26"/>
      <c r="UQR7" s="26"/>
      <c r="UQS7" s="26"/>
      <c r="UQT7" s="26"/>
      <c r="UQU7" s="26"/>
      <c r="UQV7" s="26"/>
      <c r="UQW7" s="26"/>
      <c r="UQX7" s="26"/>
      <c r="UQY7" s="26"/>
      <c r="UQZ7" s="26"/>
      <c r="URA7" s="26"/>
      <c r="URB7" s="26"/>
      <c r="URC7" s="26"/>
      <c r="URD7" s="26"/>
      <c r="URE7" s="26"/>
      <c r="URF7" s="26"/>
      <c r="URG7" s="26"/>
      <c r="URH7" s="26"/>
      <c r="URI7" s="26"/>
      <c r="URJ7" s="26"/>
      <c r="URK7" s="26"/>
      <c r="URL7" s="26"/>
      <c r="URM7" s="26"/>
      <c r="URN7" s="26"/>
      <c r="URO7" s="26"/>
      <c r="URP7" s="26"/>
      <c r="URQ7" s="26"/>
      <c r="URR7" s="26"/>
      <c r="URS7" s="26"/>
      <c r="URT7" s="26"/>
      <c r="URU7" s="26"/>
      <c r="URV7" s="26"/>
      <c r="URW7" s="26"/>
      <c r="URX7" s="26"/>
      <c r="URY7" s="26"/>
      <c r="URZ7" s="26"/>
      <c r="USA7" s="26"/>
      <c r="USB7" s="26"/>
      <c r="USC7" s="26"/>
      <c r="USD7" s="26"/>
      <c r="USE7" s="26"/>
      <c r="USF7" s="26"/>
      <c r="USG7" s="26"/>
      <c r="USH7" s="26"/>
      <c r="USI7" s="26"/>
      <c r="USJ7" s="26"/>
      <c r="USK7" s="26"/>
      <c r="USL7" s="26"/>
      <c r="USM7" s="26"/>
      <c r="USN7" s="26"/>
      <c r="USO7" s="26"/>
      <c r="USP7" s="26"/>
      <c r="USQ7" s="26"/>
      <c r="USR7" s="26"/>
      <c r="USS7" s="26"/>
      <c r="UST7" s="26"/>
      <c r="USU7" s="26"/>
      <c r="USV7" s="26"/>
      <c r="USW7" s="26"/>
      <c r="USX7" s="26"/>
      <c r="USY7" s="26"/>
      <c r="USZ7" s="26"/>
      <c r="UTA7" s="26"/>
      <c r="UTB7" s="26"/>
      <c r="UTC7" s="26"/>
      <c r="UTD7" s="26"/>
      <c r="UTE7" s="26"/>
      <c r="UTF7" s="26"/>
      <c r="UTG7" s="26"/>
      <c r="UTH7" s="26"/>
      <c r="UTI7" s="26"/>
      <c r="UTJ7" s="26"/>
      <c r="UTK7" s="26"/>
      <c r="UTL7" s="26"/>
      <c r="UTM7" s="26"/>
      <c r="UTN7" s="26"/>
      <c r="UTO7" s="26"/>
      <c r="UTP7" s="26"/>
      <c r="UTQ7" s="26"/>
      <c r="UTR7" s="26"/>
      <c r="UTS7" s="26"/>
      <c r="UTT7" s="26"/>
      <c r="UTU7" s="26"/>
      <c r="UTV7" s="26"/>
      <c r="UTW7" s="26"/>
      <c r="UTX7" s="26"/>
      <c r="UTY7" s="26"/>
      <c r="UTZ7" s="26"/>
      <c r="UUA7" s="26"/>
      <c r="UUB7" s="26"/>
      <c r="UUC7" s="26"/>
      <c r="UUD7" s="26"/>
      <c r="UUE7" s="26"/>
      <c r="UUF7" s="26"/>
      <c r="UUG7" s="26"/>
      <c r="UUH7" s="26"/>
      <c r="UUI7" s="26"/>
      <c r="UUJ7" s="26"/>
      <c r="UUK7" s="26"/>
      <c r="UUL7" s="26"/>
      <c r="UUM7" s="26"/>
      <c r="UUN7" s="26"/>
      <c r="UUO7" s="26"/>
      <c r="UUP7" s="26"/>
      <c r="UUQ7" s="26"/>
      <c r="UUR7" s="26"/>
      <c r="UUS7" s="26"/>
      <c r="UUT7" s="26"/>
      <c r="UUU7" s="26"/>
      <c r="UUV7" s="26"/>
      <c r="UUW7" s="26"/>
      <c r="UUX7" s="26"/>
      <c r="UUY7" s="26"/>
      <c r="UUZ7" s="26"/>
      <c r="UVA7" s="26"/>
      <c r="UVB7" s="26"/>
      <c r="UVC7" s="26"/>
      <c r="UVD7" s="26"/>
      <c r="UVE7" s="26"/>
      <c r="UVF7" s="26"/>
      <c r="UVG7" s="26"/>
      <c r="UVH7" s="26"/>
      <c r="UVI7" s="26"/>
      <c r="UVJ7" s="26"/>
      <c r="UVK7" s="26"/>
      <c r="UVL7" s="26"/>
      <c r="UVM7" s="26"/>
      <c r="UVN7" s="26"/>
      <c r="UVO7" s="26"/>
      <c r="UVP7" s="26"/>
      <c r="UVQ7" s="26"/>
      <c r="UVR7" s="26"/>
      <c r="UVS7" s="26"/>
      <c r="UVT7" s="26"/>
      <c r="UVU7" s="26"/>
      <c r="UVV7" s="26"/>
      <c r="UVW7" s="26"/>
      <c r="UVX7" s="26"/>
      <c r="UVY7" s="26"/>
      <c r="UVZ7" s="26"/>
      <c r="UWA7" s="26"/>
      <c r="UWB7" s="26"/>
      <c r="UWC7" s="26"/>
      <c r="UWD7" s="26"/>
      <c r="UWE7" s="26"/>
      <c r="UWF7" s="26"/>
      <c r="UWG7" s="26"/>
      <c r="UWH7" s="26"/>
      <c r="UWI7" s="26"/>
      <c r="UWJ7" s="26"/>
      <c r="UWK7" s="26"/>
      <c r="UWL7" s="26"/>
      <c r="UWM7" s="26"/>
      <c r="UWN7" s="26"/>
      <c r="UWO7" s="26"/>
      <c r="UWP7" s="26"/>
      <c r="UWQ7" s="26"/>
      <c r="UWR7" s="26"/>
      <c r="UWS7" s="26"/>
      <c r="UWT7" s="26"/>
      <c r="UWU7" s="26"/>
      <c r="UWV7" s="26"/>
      <c r="UWW7" s="26"/>
      <c r="UWX7" s="26"/>
      <c r="UWY7" s="26"/>
      <c r="UWZ7" s="26"/>
      <c r="UXA7" s="26"/>
      <c r="UXB7" s="26"/>
      <c r="UXC7" s="26"/>
      <c r="UXD7" s="26"/>
      <c r="UXE7" s="26"/>
      <c r="UXF7" s="26"/>
      <c r="UXG7" s="26"/>
      <c r="UXH7" s="26"/>
      <c r="UXI7" s="26"/>
      <c r="UXJ7" s="26"/>
      <c r="UXK7" s="26"/>
      <c r="UXL7" s="26"/>
      <c r="UXM7" s="26"/>
      <c r="UXN7" s="26"/>
      <c r="UXO7" s="26"/>
      <c r="UXP7" s="26"/>
      <c r="UXQ7" s="26"/>
      <c r="UXR7" s="26"/>
      <c r="UXS7" s="26"/>
      <c r="UXT7" s="26"/>
      <c r="UXU7" s="26"/>
      <c r="UXV7" s="26"/>
      <c r="UXW7" s="26"/>
      <c r="UXX7" s="26"/>
      <c r="UXY7" s="26"/>
      <c r="UXZ7" s="26"/>
      <c r="UYA7" s="26"/>
      <c r="UYB7" s="26"/>
      <c r="UYC7" s="26"/>
      <c r="UYD7" s="26"/>
      <c r="UYE7" s="26"/>
      <c r="UYF7" s="26"/>
      <c r="UYG7" s="26"/>
      <c r="UYH7" s="26"/>
      <c r="UYI7" s="26"/>
      <c r="UYJ7" s="26"/>
      <c r="UYK7" s="26"/>
      <c r="UYL7" s="26"/>
      <c r="UYM7" s="26"/>
      <c r="UYN7" s="26"/>
      <c r="UYO7" s="26"/>
      <c r="UYP7" s="26"/>
      <c r="UYQ7" s="26"/>
      <c r="UYR7" s="26"/>
      <c r="UYS7" s="26"/>
      <c r="UYT7" s="26"/>
      <c r="UYU7" s="26"/>
      <c r="UYV7" s="26"/>
      <c r="UYW7" s="26"/>
      <c r="UYX7" s="26"/>
      <c r="UYY7" s="26"/>
      <c r="UYZ7" s="26"/>
      <c r="UZA7" s="26"/>
      <c r="UZB7" s="26"/>
      <c r="UZC7" s="26"/>
      <c r="UZD7" s="26"/>
      <c r="UZE7" s="26"/>
      <c r="UZF7" s="26"/>
      <c r="UZG7" s="26"/>
      <c r="UZH7" s="26"/>
      <c r="UZI7" s="26"/>
      <c r="UZJ7" s="26"/>
      <c r="UZK7" s="26"/>
      <c r="UZL7" s="26"/>
      <c r="UZM7" s="26"/>
      <c r="UZN7" s="26"/>
      <c r="UZO7" s="26"/>
      <c r="UZP7" s="26"/>
      <c r="UZQ7" s="26"/>
      <c r="UZR7" s="26"/>
      <c r="UZS7" s="26"/>
      <c r="UZT7" s="26"/>
      <c r="UZU7" s="26"/>
      <c r="UZV7" s="26"/>
      <c r="UZW7" s="26"/>
      <c r="UZX7" s="26"/>
      <c r="UZY7" s="26"/>
      <c r="UZZ7" s="26"/>
      <c r="VAA7" s="26"/>
      <c r="VAB7" s="26"/>
      <c r="VAC7" s="26"/>
      <c r="VAD7" s="26"/>
      <c r="VAE7" s="26"/>
      <c r="VAF7" s="26"/>
      <c r="VAG7" s="26"/>
      <c r="VAH7" s="26"/>
      <c r="VAI7" s="26"/>
      <c r="VAJ7" s="26"/>
      <c r="VAK7" s="26"/>
      <c r="VAL7" s="26"/>
      <c r="VAM7" s="26"/>
      <c r="VAN7" s="26"/>
      <c r="VAO7" s="26"/>
      <c r="VAP7" s="26"/>
      <c r="VAQ7" s="26"/>
      <c r="VAR7" s="26"/>
      <c r="VAS7" s="26"/>
      <c r="VAT7" s="26"/>
      <c r="VAU7" s="26"/>
      <c r="VAV7" s="26"/>
      <c r="VAW7" s="26"/>
      <c r="VAX7" s="26"/>
      <c r="VAY7" s="26"/>
      <c r="VAZ7" s="26"/>
      <c r="VBA7" s="26"/>
      <c r="VBB7" s="26"/>
      <c r="VBC7" s="26"/>
      <c r="VBD7" s="26"/>
      <c r="VBE7" s="26"/>
      <c r="VBF7" s="26"/>
      <c r="VBG7" s="26"/>
      <c r="VBH7" s="26"/>
      <c r="VBI7" s="26"/>
      <c r="VBJ7" s="26"/>
      <c r="VBK7" s="26"/>
      <c r="VBL7" s="26"/>
      <c r="VBM7" s="26"/>
      <c r="VBN7" s="26"/>
      <c r="VBO7" s="26"/>
      <c r="VBP7" s="26"/>
      <c r="VBQ7" s="26"/>
      <c r="VBR7" s="26"/>
      <c r="VBS7" s="26"/>
      <c r="VBT7" s="26"/>
      <c r="VBU7" s="26"/>
      <c r="VBV7" s="26"/>
      <c r="VBW7" s="26"/>
      <c r="VBX7" s="26"/>
      <c r="VBY7" s="26"/>
      <c r="VBZ7" s="26"/>
      <c r="VCA7" s="26"/>
      <c r="VCB7" s="26"/>
      <c r="VCC7" s="26"/>
      <c r="VCD7" s="26"/>
      <c r="VCE7" s="26"/>
      <c r="VCF7" s="26"/>
      <c r="VCG7" s="26"/>
      <c r="VCH7" s="26"/>
      <c r="VCI7" s="26"/>
      <c r="VCJ7" s="26"/>
      <c r="VCK7" s="26"/>
      <c r="VCL7" s="26"/>
      <c r="VCM7" s="26"/>
      <c r="VCN7" s="26"/>
      <c r="VCO7" s="26"/>
      <c r="VCP7" s="26"/>
      <c r="VCQ7" s="26"/>
      <c r="VCR7" s="26"/>
      <c r="VCS7" s="26"/>
      <c r="VCT7" s="26"/>
      <c r="VCU7" s="26"/>
      <c r="VCV7" s="26"/>
      <c r="VCW7" s="26"/>
      <c r="VCX7" s="26"/>
      <c r="VCY7" s="26"/>
      <c r="VCZ7" s="26"/>
      <c r="VDA7" s="26"/>
      <c r="VDB7" s="26"/>
      <c r="VDC7" s="26"/>
      <c r="VDD7" s="26"/>
      <c r="VDE7" s="26"/>
      <c r="VDF7" s="26"/>
      <c r="VDG7" s="26"/>
      <c r="VDH7" s="26"/>
      <c r="VDI7" s="26"/>
      <c r="VDJ7" s="26"/>
      <c r="VDK7" s="26"/>
      <c r="VDL7" s="26"/>
      <c r="VDM7" s="26"/>
      <c r="VDN7" s="26"/>
      <c r="VDO7" s="26"/>
      <c r="VDP7" s="26"/>
      <c r="VDQ7" s="26"/>
      <c r="VDR7" s="26"/>
      <c r="VDS7" s="26"/>
      <c r="VDT7" s="26"/>
      <c r="VDU7" s="26"/>
      <c r="VDV7" s="26"/>
      <c r="VDW7" s="26"/>
      <c r="VDX7" s="26"/>
      <c r="VDY7" s="26"/>
      <c r="VDZ7" s="26"/>
      <c r="VEA7" s="26"/>
      <c r="VEB7" s="26"/>
      <c r="VEC7" s="26"/>
      <c r="VED7" s="26"/>
      <c r="VEE7" s="26"/>
      <c r="VEF7" s="26"/>
      <c r="VEG7" s="26"/>
      <c r="VEH7" s="26"/>
      <c r="VEI7" s="26"/>
      <c r="VEJ7" s="26"/>
      <c r="VEK7" s="26"/>
      <c r="VEL7" s="26"/>
      <c r="VEM7" s="26"/>
      <c r="VEN7" s="26"/>
      <c r="VEO7" s="26"/>
      <c r="VEP7" s="26"/>
      <c r="VEQ7" s="26"/>
      <c r="VER7" s="26"/>
      <c r="VES7" s="26"/>
      <c r="VET7" s="26"/>
      <c r="VEU7" s="26"/>
      <c r="VEV7" s="26"/>
      <c r="VEW7" s="26"/>
      <c r="VEX7" s="26"/>
      <c r="VEY7" s="26"/>
      <c r="VEZ7" s="26"/>
      <c r="VFA7" s="26"/>
      <c r="VFB7" s="26"/>
      <c r="VFC7" s="26"/>
      <c r="VFD7" s="26"/>
      <c r="VFE7" s="26"/>
      <c r="VFF7" s="26"/>
      <c r="VFG7" s="26"/>
      <c r="VFH7" s="26"/>
      <c r="VFI7" s="26"/>
      <c r="VFJ7" s="26"/>
      <c r="VFK7" s="26"/>
      <c r="VFL7" s="26"/>
      <c r="VFM7" s="26"/>
      <c r="VFN7" s="26"/>
      <c r="VFO7" s="26"/>
      <c r="VFP7" s="26"/>
      <c r="VFQ7" s="26"/>
      <c r="VFR7" s="26"/>
      <c r="VFS7" s="26"/>
      <c r="VFT7" s="26"/>
      <c r="VFU7" s="26"/>
      <c r="VFV7" s="26"/>
      <c r="VFW7" s="26"/>
      <c r="VFX7" s="26"/>
      <c r="VFY7" s="26"/>
      <c r="VFZ7" s="26"/>
      <c r="VGA7" s="26"/>
      <c r="VGB7" s="26"/>
      <c r="VGC7" s="26"/>
      <c r="VGD7" s="26"/>
      <c r="VGE7" s="26"/>
      <c r="VGF7" s="26"/>
      <c r="VGG7" s="26"/>
      <c r="VGH7" s="26"/>
      <c r="VGI7" s="26"/>
      <c r="VGJ7" s="26"/>
      <c r="VGK7" s="26"/>
      <c r="VGL7" s="26"/>
      <c r="VGM7" s="26"/>
      <c r="VGN7" s="26"/>
      <c r="VGO7" s="26"/>
      <c r="VGP7" s="26"/>
      <c r="VGQ7" s="26"/>
      <c r="VGR7" s="26"/>
      <c r="VGS7" s="26"/>
      <c r="VGT7" s="26"/>
      <c r="VGU7" s="26"/>
      <c r="VGV7" s="26"/>
      <c r="VGW7" s="26"/>
      <c r="VGX7" s="26"/>
      <c r="VGY7" s="26"/>
      <c r="VGZ7" s="26"/>
      <c r="VHA7" s="26"/>
      <c r="VHB7" s="26"/>
      <c r="VHC7" s="26"/>
      <c r="VHD7" s="26"/>
      <c r="VHE7" s="26"/>
      <c r="VHF7" s="26"/>
      <c r="VHG7" s="26"/>
      <c r="VHH7" s="26"/>
      <c r="VHI7" s="26"/>
      <c r="VHJ7" s="26"/>
      <c r="VHK7" s="26"/>
      <c r="VHL7" s="26"/>
      <c r="VHM7" s="26"/>
      <c r="VHN7" s="26"/>
      <c r="VHO7" s="26"/>
      <c r="VHP7" s="26"/>
      <c r="VHQ7" s="26"/>
      <c r="VHR7" s="26"/>
      <c r="VHS7" s="26"/>
      <c r="VHT7" s="26"/>
      <c r="VHU7" s="26"/>
      <c r="VHV7" s="26"/>
      <c r="VHW7" s="26"/>
      <c r="VHX7" s="26"/>
      <c r="VHY7" s="26"/>
      <c r="VHZ7" s="26"/>
      <c r="VIA7" s="26"/>
      <c r="VIB7" s="26"/>
      <c r="VIC7" s="26"/>
      <c r="VID7" s="26"/>
      <c r="VIE7" s="26"/>
      <c r="VIF7" s="26"/>
      <c r="VIG7" s="26"/>
      <c r="VIH7" s="26"/>
      <c r="VII7" s="26"/>
      <c r="VIJ7" s="26"/>
      <c r="VIK7" s="26"/>
      <c r="VIL7" s="26"/>
      <c r="VIM7" s="26"/>
      <c r="VIN7" s="26"/>
      <c r="VIO7" s="26"/>
      <c r="VIP7" s="26"/>
      <c r="VIQ7" s="26"/>
      <c r="VIR7" s="26"/>
      <c r="VIS7" s="26"/>
      <c r="VIT7" s="26"/>
      <c r="VIU7" s="26"/>
      <c r="VIV7" s="26"/>
      <c r="VIW7" s="26"/>
      <c r="VIX7" s="26"/>
      <c r="VIY7" s="26"/>
      <c r="VIZ7" s="26"/>
      <c r="VJA7" s="26"/>
      <c r="VJB7" s="26"/>
      <c r="VJC7" s="26"/>
      <c r="VJD7" s="26"/>
      <c r="VJE7" s="26"/>
      <c r="VJF7" s="26"/>
      <c r="VJG7" s="26"/>
      <c r="VJH7" s="26"/>
      <c r="VJI7" s="26"/>
      <c r="VJJ7" s="26"/>
      <c r="VJK7" s="26"/>
      <c r="VJL7" s="26"/>
      <c r="VJM7" s="26"/>
      <c r="VJN7" s="26"/>
      <c r="VJO7" s="26"/>
      <c r="VJP7" s="26"/>
      <c r="VJQ7" s="26"/>
      <c r="VJR7" s="26"/>
      <c r="VJS7" s="26"/>
      <c r="VJT7" s="26"/>
      <c r="VJU7" s="26"/>
      <c r="VJV7" s="26"/>
      <c r="VJW7" s="26"/>
      <c r="VJX7" s="26"/>
      <c r="VJY7" s="26"/>
      <c r="VJZ7" s="26"/>
      <c r="VKA7" s="26"/>
      <c r="VKB7" s="26"/>
      <c r="VKC7" s="26"/>
      <c r="VKD7" s="26"/>
      <c r="VKE7" s="26"/>
      <c r="VKF7" s="26"/>
      <c r="VKG7" s="26"/>
      <c r="VKH7" s="26"/>
      <c r="VKI7" s="26"/>
      <c r="VKJ7" s="26"/>
      <c r="VKK7" s="26"/>
      <c r="VKL7" s="26"/>
      <c r="VKM7" s="26"/>
      <c r="VKN7" s="26"/>
      <c r="VKO7" s="26"/>
      <c r="VKP7" s="26"/>
      <c r="VKQ7" s="26"/>
      <c r="VKR7" s="26"/>
      <c r="VKS7" s="26"/>
      <c r="VKT7" s="26"/>
      <c r="VKU7" s="26"/>
      <c r="VKV7" s="26"/>
      <c r="VKW7" s="26"/>
      <c r="VKX7" s="26"/>
      <c r="VKY7" s="26"/>
      <c r="VKZ7" s="26"/>
      <c r="VLA7" s="26"/>
      <c r="VLB7" s="26"/>
      <c r="VLC7" s="26"/>
      <c r="VLD7" s="26"/>
      <c r="VLE7" s="26"/>
      <c r="VLF7" s="26"/>
      <c r="VLG7" s="26"/>
      <c r="VLH7" s="26"/>
      <c r="VLI7" s="26"/>
      <c r="VLJ7" s="26"/>
      <c r="VLK7" s="26"/>
      <c r="VLL7" s="26"/>
      <c r="VLM7" s="26"/>
      <c r="VLN7" s="26"/>
      <c r="VLO7" s="26"/>
      <c r="VLP7" s="26"/>
      <c r="VLQ7" s="26"/>
      <c r="VLR7" s="26"/>
      <c r="VLS7" s="26"/>
      <c r="VLT7" s="26"/>
      <c r="VLU7" s="26"/>
      <c r="VLV7" s="26"/>
      <c r="VLW7" s="26"/>
      <c r="VLX7" s="26"/>
      <c r="VLY7" s="26"/>
      <c r="VLZ7" s="26"/>
      <c r="VMA7" s="26"/>
      <c r="VMB7" s="26"/>
      <c r="VMC7" s="26"/>
      <c r="VMD7" s="26"/>
      <c r="VME7" s="26"/>
      <c r="VMF7" s="26"/>
      <c r="VMG7" s="26"/>
      <c r="VMH7" s="26"/>
      <c r="VMI7" s="26"/>
      <c r="VMJ7" s="26"/>
      <c r="VMK7" s="26"/>
      <c r="VML7" s="26"/>
      <c r="VMM7" s="26"/>
      <c r="VMN7" s="26"/>
      <c r="VMO7" s="26"/>
      <c r="VMP7" s="26"/>
      <c r="VMQ7" s="26"/>
      <c r="VMR7" s="26"/>
      <c r="VMS7" s="26"/>
      <c r="VMT7" s="26"/>
      <c r="VMU7" s="26"/>
      <c r="VMV7" s="26"/>
      <c r="VMW7" s="26"/>
      <c r="VMX7" s="26"/>
      <c r="VMY7" s="26"/>
      <c r="VMZ7" s="26"/>
      <c r="VNA7" s="26"/>
      <c r="VNB7" s="26"/>
      <c r="VNC7" s="26"/>
      <c r="VND7" s="26"/>
      <c r="VNE7" s="26"/>
      <c r="VNF7" s="26"/>
      <c r="VNG7" s="26"/>
      <c r="VNH7" s="26"/>
      <c r="VNI7" s="26"/>
      <c r="VNJ7" s="26"/>
      <c r="VNK7" s="26"/>
      <c r="VNL7" s="26"/>
      <c r="VNM7" s="26"/>
      <c r="VNN7" s="26"/>
      <c r="VNO7" s="26"/>
      <c r="VNP7" s="26"/>
      <c r="VNQ7" s="26"/>
      <c r="VNR7" s="26"/>
      <c r="VNS7" s="26"/>
      <c r="VNT7" s="26"/>
      <c r="VNU7" s="26"/>
      <c r="VNV7" s="26"/>
      <c r="VNW7" s="26"/>
      <c r="VNX7" s="26"/>
      <c r="VNY7" s="26"/>
      <c r="VNZ7" s="26"/>
      <c r="VOA7" s="26"/>
      <c r="VOB7" s="26"/>
      <c r="VOC7" s="26"/>
      <c r="VOD7" s="26"/>
      <c r="VOE7" s="26"/>
      <c r="VOF7" s="26"/>
      <c r="VOG7" s="26"/>
      <c r="VOH7" s="26"/>
      <c r="VOI7" s="26"/>
      <c r="VOJ7" s="26"/>
      <c r="VOK7" s="26"/>
      <c r="VOL7" s="26"/>
      <c r="VOM7" s="26"/>
      <c r="VON7" s="26"/>
      <c r="VOO7" s="26"/>
      <c r="VOP7" s="26"/>
      <c r="VOQ7" s="26"/>
      <c r="VOR7" s="26"/>
      <c r="VOS7" s="26"/>
      <c r="VOT7" s="26"/>
      <c r="VOU7" s="26"/>
      <c r="VOV7" s="26"/>
      <c r="VOW7" s="26"/>
      <c r="VOX7" s="26"/>
      <c r="VOY7" s="26"/>
      <c r="VOZ7" s="26"/>
      <c r="VPA7" s="26"/>
      <c r="VPB7" s="26"/>
      <c r="VPC7" s="26"/>
      <c r="VPD7" s="26"/>
      <c r="VPE7" s="26"/>
      <c r="VPF7" s="26"/>
      <c r="VPG7" s="26"/>
      <c r="VPH7" s="26"/>
      <c r="VPI7" s="26"/>
      <c r="VPJ7" s="26"/>
      <c r="VPK7" s="26"/>
      <c r="VPL7" s="26"/>
      <c r="VPM7" s="26"/>
      <c r="VPN7" s="26"/>
      <c r="VPO7" s="26"/>
      <c r="VPP7" s="26"/>
      <c r="VPQ7" s="26"/>
      <c r="VPR7" s="26"/>
      <c r="VPS7" s="26"/>
      <c r="VPT7" s="26"/>
      <c r="VPU7" s="26"/>
      <c r="VPV7" s="26"/>
      <c r="VPW7" s="26"/>
      <c r="VPX7" s="26"/>
      <c r="VPY7" s="26"/>
      <c r="VPZ7" s="26"/>
      <c r="VQA7" s="26"/>
      <c r="VQB7" s="26"/>
      <c r="VQC7" s="26"/>
      <c r="VQD7" s="26"/>
      <c r="VQE7" s="26"/>
      <c r="VQF7" s="26"/>
      <c r="VQG7" s="26"/>
      <c r="VQH7" s="26"/>
      <c r="VQI7" s="26"/>
      <c r="VQJ7" s="26"/>
      <c r="VQK7" s="26"/>
      <c r="VQL7" s="26"/>
      <c r="VQM7" s="26"/>
      <c r="VQN7" s="26"/>
      <c r="VQO7" s="26"/>
      <c r="VQP7" s="26"/>
      <c r="VQQ7" s="26"/>
      <c r="VQR7" s="26"/>
      <c r="VQS7" s="26"/>
      <c r="VQT7" s="26"/>
      <c r="VQU7" s="26"/>
      <c r="VQV7" s="26"/>
      <c r="VQW7" s="26"/>
      <c r="VQX7" s="26"/>
      <c r="VQY7" s="26"/>
      <c r="VQZ7" s="26"/>
      <c r="VRA7" s="26"/>
      <c r="VRB7" s="26"/>
      <c r="VRC7" s="26"/>
      <c r="VRD7" s="26"/>
      <c r="VRE7" s="26"/>
      <c r="VRF7" s="26"/>
      <c r="VRG7" s="26"/>
      <c r="VRH7" s="26"/>
      <c r="VRI7" s="26"/>
      <c r="VRJ7" s="26"/>
      <c r="VRK7" s="26"/>
      <c r="VRL7" s="26"/>
      <c r="VRM7" s="26"/>
      <c r="VRN7" s="26"/>
      <c r="VRO7" s="26"/>
      <c r="VRP7" s="26"/>
      <c r="VRQ7" s="26"/>
      <c r="VRR7" s="26"/>
      <c r="VRS7" s="26"/>
      <c r="VRT7" s="26"/>
      <c r="VRU7" s="26"/>
      <c r="VRV7" s="26"/>
      <c r="VRW7" s="26"/>
      <c r="VRX7" s="26"/>
      <c r="VRY7" s="26"/>
      <c r="VRZ7" s="26"/>
      <c r="VSA7" s="26"/>
      <c r="VSB7" s="26"/>
      <c r="VSC7" s="26"/>
      <c r="VSD7" s="26"/>
      <c r="VSE7" s="26"/>
      <c r="VSF7" s="26"/>
      <c r="VSG7" s="26"/>
      <c r="VSH7" s="26"/>
      <c r="VSI7" s="26"/>
      <c r="VSJ7" s="26"/>
      <c r="VSK7" s="26"/>
      <c r="VSL7" s="26"/>
      <c r="VSM7" s="26"/>
      <c r="VSN7" s="26"/>
      <c r="VSO7" s="26"/>
      <c r="VSP7" s="26"/>
      <c r="VSQ7" s="26"/>
      <c r="VSR7" s="26"/>
      <c r="VSS7" s="26"/>
      <c r="VST7" s="26"/>
      <c r="VSU7" s="26"/>
      <c r="VSV7" s="26"/>
      <c r="VSW7" s="26"/>
      <c r="VSX7" s="26"/>
      <c r="VSY7" s="26"/>
      <c r="VSZ7" s="26"/>
      <c r="VTA7" s="26"/>
      <c r="VTB7" s="26"/>
      <c r="VTC7" s="26"/>
      <c r="VTD7" s="26"/>
      <c r="VTE7" s="26"/>
      <c r="VTF7" s="26"/>
      <c r="VTG7" s="26"/>
      <c r="VTH7" s="26"/>
      <c r="VTI7" s="26"/>
      <c r="VTJ7" s="26"/>
      <c r="VTK7" s="26"/>
      <c r="VTL7" s="26"/>
      <c r="VTM7" s="26"/>
      <c r="VTN7" s="26"/>
      <c r="VTO7" s="26"/>
      <c r="VTP7" s="26"/>
      <c r="VTQ7" s="26"/>
      <c r="VTR7" s="26"/>
      <c r="VTS7" s="26"/>
      <c r="VTT7" s="26"/>
      <c r="VTU7" s="26"/>
      <c r="VTV7" s="26"/>
      <c r="VTW7" s="26"/>
      <c r="VTX7" s="26"/>
      <c r="VTY7" s="26"/>
      <c r="VTZ7" s="26"/>
      <c r="VUA7" s="26"/>
      <c r="VUB7" s="26"/>
      <c r="VUC7" s="26"/>
      <c r="VUD7" s="26"/>
      <c r="VUE7" s="26"/>
      <c r="VUF7" s="26"/>
      <c r="VUG7" s="26"/>
      <c r="VUH7" s="26"/>
      <c r="VUI7" s="26"/>
      <c r="VUJ7" s="26"/>
      <c r="VUK7" s="26"/>
      <c r="VUL7" s="26"/>
      <c r="VUM7" s="26"/>
      <c r="VUN7" s="26"/>
      <c r="VUO7" s="26"/>
      <c r="VUP7" s="26"/>
      <c r="VUQ7" s="26"/>
      <c r="VUR7" s="26"/>
      <c r="VUS7" s="26"/>
      <c r="VUT7" s="26"/>
      <c r="VUU7" s="26"/>
      <c r="VUV7" s="26"/>
      <c r="VUW7" s="26"/>
      <c r="VUX7" s="26"/>
      <c r="VUY7" s="26"/>
      <c r="VUZ7" s="26"/>
      <c r="VVA7" s="26"/>
      <c r="VVB7" s="26"/>
      <c r="VVC7" s="26"/>
      <c r="VVD7" s="26"/>
      <c r="VVE7" s="26"/>
      <c r="VVF7" s="26"/>
      <c r="VVG7" s="26"/>
      <c r="VVH7" s="26"/>
      <c r="VVI7" s="26"/>
      <c r="VVJ7" s="26"/>
      <c r="VVK7" s="26"/>
      <c r="VVL7" s="26"/>
      <c r="VVM7" s="26"/>
      <c r="VVN7" s="26"/>
      <c r="VVO7" s="26"/>
      <c r="VVP7" s="26"/>
      <c r="VVQ7" s="26"/>
      <c r="VVR7" s="26"/>
      <c r="VVS7" s="26"/>
      <c r="VVT7" s="26"/>
      <c r="VVU7" s="26"/>
      <c r="VVV7" s="26"/>
      <c r="VVW7" s="26"/>
      <c r="VVX7" s="26"/>
      <c r="VVY7" s="26"/>
      <c r="VVZ7" s="26"/>
      <c r="VWA7" s="26"/>
      <c r="VWB7" s="26"/>
      <c r="VWC7" s="26"/>
      <c r="VWD7" s="26"/>
      <c r="VWE7" s="26"/>
      <c r="VWF7" s="26"/>
      <c r="VWG7" s="26"/>
      <c r="VWH7" s="26"/>
      <c r="VWI7" s="26"/>
      <c r="VWJ7" s="26"/>
      <c r="VWK7" s="26"/>
      <c r="VWL7" s="26"/>
      <c r="VWM7" s="26"/>
      <c r="VWN7" s="26"/>
      <c r="VWO7" s="26"/>
      <c r="VWP7" s="26"/>
      <c r="VWQ7" s="26"/>
      <c r="VWR7" s="26"/>
      <c r="VWS7" s="26"/>
      <c r="VWT7" s="26"/>
      <c r="VWU7" s="26"/>
      <c r="VWV7" s="26"/>
      <c r="VWW7" s="26"/>
      <c r="VWX7" s="26"/>
      <c r="VWY7" s="26"/>
      <c r="VWZ7" s="26"/>
      <c r="VXA7" s="26"/>
      <c r="VXB7" s="26"/>
      <c r="VXC7" s="26"/>
      <c r="VXD7" s="26"/>
      <c r="VXE7" s="26"/>
      <c r="VXF7" s="26"/>
      <c r="VXG7" s="26"/>
      <c r="VXH7" s="26"/>
      <c r="VXI7" s="26"/>
      <c r="VXJ7" s="26"/>
      <c r="VXK7" s="26"/>
      <c r="VXL7" s="26"/>
      <c r="VXM7" s="26"/>
      <c r="VXN7" s="26"/>
      <c r="VXO7" s="26"/>
      <c r="VXP7" s="26"/>
      <c r="VXQ7" s="26"/>
      <c r="VXR7" s="26"/>
      <c r="VXS7" s="26"/>
      <c r="VXT7" s="26"/>
      <c r="VXU7" s="26"/>
      <c r="VXV7" s="26"/>
      <c r="VXW7" s="26"/>
      <c r="VXX7" s="26"/>
      <c r="VXY7" s="26"/>
      <c r="VXZ7" s="26"/>
      <c r="VYA7" s="26"/>
      <c r="VYB7" s="26"/>
      <c r="VYC7" s="26"/>
      <c r="VYD7" s="26"/>
      <c r="VYE7" s="26"/>
      <c r="VYF7" s="26"/>
      <c r="VYG7" s="26"/>
      <c r="VYH7" s="26"/>
      <c r="VYI7" s="26"/>
      <c r="VYJ7" s="26"/>
      <c r="VYK7" s="26"/>
      <c r="VYL7" s="26"/>
      <c r="VYM7" s="26"/>
      <c r="VYN7" s="26"/>
      <c r="VYO7" s="26"/>
      <c r="VYP7" s="26"/>
      <c r="VYQ7" s="26"/>
      <c r="VYR7" s="26"/>
      <c r="VYS7" s="26"/>
      <c r="VYT7" s="26"/>
      <c r="VYU7" s="26"/>
      <c r="VYV7" s="26"/>
      <c r="VYW7" s="26"/>
      <c r="VYX7" s="26"/>
      <c r="VYY7" s="26"/>
      <c r="VYZ7" s="26"/>
      <c r="VZA7" s="26"/>
      <c r="VZB7" s="26"/>
      <c r="VZC7" s="26"/>
      <c r="VZD7" s="26"/>
      <c r="VZE7" s="26"/>
      <c r="VZF7" s="26"/>
      <c r="VZG7" s="26"/>
      <c r="VZH7" s="26"/>
      <c r="VZI7" s="26"/>
      <c r="VZJ7" s="26"/>
      <c r="VZK7" s="26"/>
      <c r="VZL7" s="26"/>
      <c r="VZM7" s="26"/>
      <c r="VZN7" s="26"/>
      <c r="VZO7" s="26"/>
      <c r="VZP7" s="26"/>
      <c r="VZQ7" s="26"/>
      <c r="VZR7" s="26"/>
      <c r="VZS7" s="26"/>
      <c r="VZT7" s="26"/>
      <c r="VZU7" s="26"/>
      <c r="VZV7" s="26"/>
      <c r="VZW7" s="26"/>
      <c r="VZX7" s="26"/>
      <c r="VZY7" s="26"/>
      <c r="VZZ7" s="26"/>
      <c r="WAA7" s="26"/>
      <c r="WAB7" s="26"/>
      <c r="WAC7" s="26"/>
      <c r="WAD7" s="26"/>
      <c r="WAE7" s="26"/>
      <c r="WAF7" s="26"/>
      <c r="WAG7" s="26"/>
      <c r="WAH7" s="26"/>
      <c r="WAI7" s="26"/>
      <c r="WAJ7" s="26"/>
      <c r="WAK7" s="26"/>
      <c r="WAL7" s="26"/>
      <c r="WAM7" s="26"/>
      <c r="WAN7" s="26"/>
      <c r="WAO7" s="26"/>
      <c r="WAP7" s="26"/>
      <c r="WAQ7" s="26"/>
      <c r="WAR7" s="26"/>
      <c r="WAS7" s="26"/>
      <c r="WAT7" s="26"/>
      <c r="WAU7" s="26"/>
      <c r="WAV7" s="26"/>
      <c r="WAW7" s="26"/>
      <c r="WAX7" s="26"/>
      <c r="WAY7" s="26"/>
      <c r="WAZ7" s="26"/>
      <c r="WBA7" s="26"/>
      <c r="WBB7" s="26"/>
      <c r="WBC7" s="26"/>
      <c r="WBD7" s="26"/>
      <c r="WBE7" s="26"/>
      <c r="WBF7" s="26"/>
      <c r="WBG7" s="26"/>
      <c r="WBH7" s="26"/>
      <c r="WBI7" s="26"/>
      <c r="WBJ7" s="26"/>
      <c r="WBK7" s="26"/>
      <c r="WBL7" s="26"/>
      <c r="WBM7" s="26"/>
      <c r="WBN7" s="26"/>
      <c r="WBO7" s="26"/>
      <c r="WBP7" s="26"/>
      <c r="WBQ7" s="26"/>
      <c r="WBR7" s="26"/>
      <c r="WBS7" s="26"/>
      <c r="WBT7" s="26"/>
      <c r="WBU7" s="26"/>
      <c r="WBV7" s="26"/>
      <c r="WBW7" s="26"/>
      <c r="WBX7" s="26"/>
      <c r="WBY7" s="26"/>
      <c r="WBZ7" s="26"/>
      <c r="WCA7" s="26"/>
      <c r="WCB7" s="26"/>
      <c r="WCC7" s="26"/>
      <c r="WCD7" s="26"/>
      <c r="WCE7" s="26"/>
      <c r="WCF7" s="26"/>
      <c r="WCG7" s="26"/>
      <c r="WCH7" s="26"/>
      <c r="WCI7" s="26"/>
      <c r="WCJ7" s="26"/>
      <c r="WCK7" s="26"/>
      <c r="WCL7" s="26"/>
      <c r="WCM7" s="26"/>
      <c r="WCN7" s="26"/>
      <c r="WCO7" s="26"/>
      <c r="WCP7" s="26"/>
      <c r="WCQ7" s="26"/>
      <c r="WCR7" s="26"/>
      <c r="WCS7" s="26"/>
      <c r="WCT7" s="26"/>
      <c r="WCU7" s="26"/>
      <c r="WCV7" s="26"/>
      <c r="WCW7" s="26"/>
      <c r="WCX7" s="26"/>
      <c r="WCY7" s="26"/>
      <c r="WCZ7" s="26"/>
      <c r="WDA7" s="26"/>
      <c r="WDB7" s="26"/>
      <c r="WDC7" s="26"/>
      <c r="WDD7" s="26"/>
      <c r="WDE7" s="26"/>
      <c r="WDF7" s="26"/>
      <c r="WDG7" s="26"/>
      <c r="WDH7" s="26"/>
      <c r="WDI7" s="26"/>
      <c r="WDJ7" s="26"/>
      <c r="WDK7" s="26"/>
      <c r="WDL7" s="26"/>
      <c r="WDM7" s="26"/>
      <c r="WDN7" s="26"/>
      <c r="WDO7" s="26"/>
      <c r="WDP7" s="26"/>
      <c r="WDQ7" s="26"/>
      <c r="WDR7" s="26"/>
      <c r="WDS7" s="26"/>
      <c r="WDT7" s="26"/>
      <c r="WDU7" s="26"/>
      <c r="WDV7" s="26"/>
      <c r="WDW7" s="26"/>
      <c r="WDX7" s="26"/>
      <c r="WDY7" s="26"/>
      <c r="WDZ7" s="26"/>
      <c r="WEA7" s="26"/>
      <c r="WEB7" s="26"/>
      <c r="WEC7" s="26"/>
      <c r="WED7" s="26"/>
      <c r="WEE7" s="26"/>
      <c r="WEF7" s="26"/>
      <c r="WEG7" s="26"/>
      <c r="WEH7" s="26"/>
      <c r="WEI7" s="26"/>
      <c r="WEJ7" s="26"/>
      <c r="WEK7" s="26"/>
      <c r="WEL7" s="26"/>
      <c r="WEM7" s="26"/>
      <c r="WEN7" s="26"/>
      <c r="WEO7" s="26"/>
      <c r="WEP7" s="26"/>
      <c r="WEQ7" s="26"/>
      <c r="WER7" s="26"/>
      <c r="WES7" s="26"/>
      <c r="WET7" s="26"/>
      <c r="WEU7" s="26"/>
      <c r="WEV7" s="26"/>
      <c r="WEW7" s="26"/>
      <c r="WEX7" s="26"/>
      <c r="WEY7" s="26"/>
      <c r="WEZ7" s="26"/>
      <c r="WFA7" s="26"/>
      <c r="WFB7" s="26"/>
      <c r="WFC7" s="26"/>
      <c r="WFD7" s="26"/>
      <c r="WFE7" s="26"/>
      <c r="WFF7" s="26"/>
      <c r="WFG7" s="26"/>
      <c r="WFH7" s="26"/>
      <c r="WFI7" s="26"/>
      <c r="WFJ7" s="26"/>
      <c r="WFK7" s="26"/>
      <c r="WFL7" s="26"/>
      <c r="WFM7" s="26"/>
      <c r="WFN7" s="26"/>
      <c r="WFO7" s="26"/>
      <c r="WFP7" s="26"/>
      <c r="WFQ7" s="26"/>
      <c r="WFR7" s="26"/>
      <c r="WFS7" s="26"/>
      <c r="WFT7" s="26"/>
      <c r="WFU7" s="26"/>
      <c r="WFV7" s="26"/>
      <c r="WFW7" s="26"/>
      <c r="WFX7" s="26"/>
      <c r="WFY7" s="26"/>
      <c r="WFZ7" s="26"/>
      <c r="WGA7" s="26"/>
      <c r="WGB7" s="26"/>
      <c r="WGC7" s="26"/>
      <c r="WGD7" s="26"/>
      <c r="WGE7" s="26"/>
      <c r="WGF7" s="26"/>
      <c r="WGG7" s="26"/>
      <c r="WGH7" s="26"/>
      <c r="WGI7" s="26"/>
      <c r="WGJ7" s="26"/>
      <c r="WGK7" s="26"/>
      <c r="WGL7" s="26"/>
      <c r="WGM7" s="26"/>
      <c r="WGN7" s="26"/>
      <c r="WGO7" s="26"/>
      <c r="WGP7" s="26"/>
      <c r="WGQ7" s="26"/>
      <c r="WGR7" s="26"/>
      <c r="WGS7" s="26"/>
      <c r="WGT7" s="26"/>
      <c r="WGU7" s="26"/>
      <c r="WGV7" s="26"/>
      <c r="WGW7" s="26"/>
      <c r="WGX7" s="26"/>
      <c r="WGY7" s="26"/>
      <c r="WGZ7" s="26"/>
      <c r="WHA7" s="26"/>
      <c r="WHB7" s="26"/>
      <c r="WHC7" s="26"/>
      <c r="WHD7" s="26"/>
      <c r="WHE7" s="26"/>
      <c r="WHF7" s="26"/>
      <c r="WHG7" s="26"/>
      <c r="WHH7" s="26"/>
      <c r="WHI7" s="26"/>
      <c r="WHJ7" s="26"/>
      <c r="WHK7" s="26"/>
      <c r="WHL7" s="26"/>
      <c r="WHM7" s="26"/>
      <c r="WHN7" s="26"/>
      <c r="WHO7" s="26"/>
      <c r="WHP7" s="26"/>
      <c r="WHQ7" s="26"/>
      <c r="WHR7" s="26"/>
      <c r="WHS7" s="26"/>
      <c r="WHT7" s="26"/>
      <c r="WHU7" s="26"/>
      <c r="WHV7" s="26"/>
      <c r="WHW7" s="26"/>
      <c r="WHX7" s="26"/>
      <c r="WHY7" s="26"/>
      <c r="WHZ7" s="26"/>
      <c r="WIA7" s="26"/>
      <c r="WIB7" s="26"/>
      <c r="WIC7" s="26"/>
      <c r="WID7" s="26"/>
      <c r="WIE7" s="26"/>
      <c r="WIF7" s="26"/>
      <c r="WIG7" s="26"/>
      <c r="WIH7" s="26"/>
      <c r="WII7" s="26"/>
      <c r="WIJ7" s="26"/>
      <c r="WIK7" s="26"/>
      <c r="WIL7" s="26"/>
      <c r="WIM7" s="26"/>
      <c r="WIN7" s="26"/>
      <c r="WIO7" s="26"/>
      <c r="WIP7" s="26"/>
      <c r="WIQ7" s="26"/>
      <c r="WIR7" s="26"/>
      <c r="WIS7" s="26"/>
      <c r="WIT7" s="26"/>
      <c r="WIU7" s="26"/>
      <c r="WIV7" s="26"/>
      <c r="WIW7" s="26"/>
      <c r="WIX7" s="26"/>
      <c r="WIY7" s="26"/>
      <c r="WIZ7" s="26"/>
      <c r="WJA7" s="26"/>
      <c r="WJB7" s="26"/>
      <c r="WJC7" s="26"/>
      <c r="WJD7" s="26"/>
      <c r="WJE7" s="26"/>
      <c r="WJF7" s="26"/>
      <c r="WJG7" s="26"/>
      <c r="WJH7" s="26"/>
      <c r="WJI7" s="26"/>
      <c r="WJJ7" s="26"/>
      <c r="WJK7" s="26"/>
      <c r="WJL7" s="26"/>
      <c r="WJM7" s="26"/>
      <c r="WJN7" s="26"/>
      <c r="WJO7" s="26"/>
      <c r="WJP7" s="26"/>
      <c r="WJQ7" s="26"/>
      <c r="WJR7" s="26"/>
      <c r="WJS7" s="26"/>
      <c r="WJT7" s="26"/>
      <c r="WJU7" s="26"/>
      <c r="WJV7" s="26"/>
      <c r="WJW7" s="26"/>
      <c r="WJX7" s="26"/>
      <c r="WJY7" s="26"/>
      <c r="WJZ7" s="26"/>
      <c r="WKA7" s="26"/>
      <c r="WKB7" s="26"/>
      <c r="WKC7" s="26"/>
      <c r="WKD7" s="26"/>
      <c r="WKE7" s="26"/>
      <c r="WKF7" s="26"/>
      <c r="WKG7" s="26"/>
      <c r="WKH7" s="26"/>
      <c r="WKI7" s="26"/>
      <c r="WKJ7" s="26"/>
      <c r="WKK7" s="26"/>
      <c r="WKL7" s="26"/>
      <c r="WKM7" s="26"/>
      <c r="WKN7" s="26"/>
      <c r="WKO7" s="26"/>
      <c r="WKP7" s="26"/>
      <c r="WKQ7" s="26"/>
      <c r="WKR7" s="26"/>
      <c r="WKS7" s="26"/>
      <c r="WKT7" s="26"/>
      <c r="WKU7" s="26"/>
      <c r="WKV7" s="26"/>
      <c r="WKW7" s="26"/>
      <c r="WKX7" s="26"/>
      <c r="WKY7" s="26"/>
      <c r="WKZ7" s="26"/>
      <c r="WLA7" s="26"/>
      <c r="WLB7" s="26"/>
      <c r="WLC7" s="26"/>
      <c r="WLD7" s="26"/>
      <c r="WLE7" s="26"/>
      <c r="WLF7" s="26"/>
      <c r="WLG7" s="26"/>
      <c r="WLH7" s="26"/>
      <c r="WLI7" s="26"/>
      <c r="WLJ7" s="26"/>
      <c r="WLK7" s="26"/>
      <c r="WLL7" s="26"/>
      <c r="WLM7" s="26"/>
      <c r="WLN7" s="26"/>
      <c r="WLO7" s="26"/>
      <c r="WLP7" s="26"/>
      <c r="WLQ7" s="26"/>
      <c r="WLR7" s="26"/>
      <c r="WLS7" s="26"/>
      <c r="WLT7" s="26"/>
      <c r="WLU7" s="26"/>
      <c r="WLV7" s="26"/>
      <c r="WLW7" s="26"/>
      <c r="WLX7" s="26"/>
      <c r="WLY7" s="26"/>
      <c r="WLZ7" s="26"/>
      <c r="WMA7" s="26"/>
      <c r="WMB7" s="26"/>
      <c r="WMC7" s="26"/>
      <c r="WMD7" s="26"/>
      <c r="WME7" s="26"/>
      <c r="WMF7" s="26"/>
      <c r="WMG7" s="26"/>
      <c r="WMH7" s="26"/>
      <c r="WMI7" s="26"/>
      <c r="WMJ7" s="26"/>
      <c r="WMK7" s="26"/>
      <c r="WML7" s="26"/>
      <c r="WMM7" s="26"/>
      <c r="WMN7" s="26"/>
      <c r="WMO7" s="26"/>
      <c r="WMP7" s="26"/>
      <c r="WMQ7" s="26"/>
      <c r="WMR7" s="26"/>
      <c r="WMS7" s="26"/>
      <c r="WMT7" s="26"/>
      <c r="WMU7" s="26"/>
      <c r="WMV7" s="26"/>
      <c r="WMW7" s="26"/>
      <c r="WMX7" s="26"/>
      <c r="WMY7" s="26"/>
      <c r="WMZ7" s="26"/>
      <c r="WNA7" s="26"/>
      <c r="WNB7" s="26"/>
      <c r="WNC7" s="26"/>
      <c r="WND7" s="26"/>
      <c r="WNE7" s="26"/>
      <c r="WNF7" s="26"/>
      <c r="WNG7" s="26"/>
      <c r="WNH7" s="26"/>
      <c r="WNI7" s="26"/>
      <c r="WNJ7" s="26"/>
      <c r="WNK7" s="26"/>
      <c r="WNL7" s="26"/>
      <c r="WNM7" s="26"/>
      <c r="WNN7" s="26"/>
      <c r="WNO7" s="26"/>
      <c r="WNP7" s="26"/>
      <c r="WNQ7" s="26"/>
      <c r="WNR7" s="26"/>
      <c r="WNS7" s="26"/>
      <c r="WNT7" s="26"/>
      <c r="WNU7" s="26"/>
      <c r="WNV7" s="26"/>
      <c r="WNW7" s="26"/>
      <c r="WNX7" s="26"/>
      <c r="WNY7" s="26"/>
      <c r="WNZ7" s="26"/>
      <c r="WOA7" s="26"/>
      <c r="WOB7" s="26"/>
      <c r="WOC7" s="26"/>
      <c r="WOD7" s="26"/>
      <c r="WOE7" s="26"/>
      <c r="WOF7" s="26"/>
      <c r="WOG7" s="26"/>
      <c r="WOH7" s="26"/>
      <c r="WOI7" s="26"/>
      <c r="WOJ7" s="26"/>
      <c r="WOK7" s="26"/>
      <c r="WOL7" s="26"/>
      <c r="WOM7" s="26"/>
      <c r="WON7" s="26"/>
      <c r="WOO7" s="26"/>
      <c r="WOP7" s="26"/>
      <c r="WOQ7" s="26"/>
      <c r="WOR7" s="26"/>
      <c r="WOS7" s="26"/>
      <c r="WOT7" s="26"/>
      <c r="WOU7" s="26"/>
      <c r="WOV7" s="26"/>
      <c r="WOW7" s="26"/>
      <c r="WOX7" s="26"/>
      <c r="WOY7" s="26"/>
      <c r="WOZ7" s="26"/>
      <c r="WPA7" s="26"/>
      <c r="WPB7" s="26"/>
      <c r="WPC7" s="26"/>
      <c r="WPD7" s="26"/>
      <c r="WPE7" s="26"/>
      <c r="WPF7" s="26"/>
      <c r="WPG7" s="26"/>
      <c r="WPH7" s="26"/>
      <c r="WPI7" s="26"/>
      <c r="WPJ7" s="26"/>
      <c r="WPK7" s="26"/>
      <c r="WPL7" s="26"/>
      <c r="WPM7" s="26"/>
      <c r="WPN7" s="26"/>
      <c r="WPO7" s="26"/>
      <c r="WPP7" s="26"/>
      <c r="WPQ7" s="26"/>
      <c r="WPR7" s="26"/>
      <c r="WPS7" s="26"/>
      <c r="WPT7" s="26"/>
      <c r="WPU7" s="26"/>
      <c r="WPV7" s="26"/>
      <c r="WPW7" s="26"/>
      <c r="WPX7" s="26"/>
      <c r="WPY7" s="26"/>
      <c r="WPZ7" s="26"/>
      <c r="WQA7" s="26"/>
      <c r="WQB7" s="26"/>
      <c r="WQC7" s="26"/>
      <c r="WQD7" s="26"/>
      <c r="WQE7" s="26"/>
      <c r="WQF7" s="26"/>
      <c r="WQG7" s="26"/>
      <c r="WQH7" s="26"/>
      <c r="WQI7" s="26"/>
      <c r="WQJ7" s="26"/>
      <c r="WQK7" s="26"/>
      <c r="WQL7" s="26"/>
      <c r="WQM7" s="26"/>
      <c r="WQN7" s="26"/>
      <c r="WQO7" s="26"/>
      <c r="WQP7" s="26"/>
      <c r="WQQ7" s="26"/>
      <c r="WQR7" s="26"/>
      <c r="WQS7" s="26"/>
      <c r="WQT7" s="26"/>
      <c r="WQU7" s="26"/>
      <c r="WQV7" s="26"/>
      <c r="WQW7" s="26"/>
      <c r="WQX7" s="26"/>
      <c r="WQY7" s="26"/>
      <c r="WQZ7" s="26"/>
      <c r="WRA7" s="26"/>
      <c r="WRB7" s="26"/>
      <c r="WRC7" s="26"/>
      <c r="WRD7" s="26"/>
      <c r="WRE7" s="26"/>
      <c r="WRF7" s="26"/>
      <c r="WRG7" s="26"/>
      <c r="WRH7" s="26"/>
      <c r="WRI7" s="26"/>
      <c r="WRJ7" s="26"/>
      <c r="WRK7" s="26"/>
      <c r="WRL7" s="26"/>
      <c r="WRM7" s="26"/>
      <c r="WRN7" s="26"/>
      <c r="WRO7" s="26"/>
      <c r="WRP7" s="26"/>
      <c r="WRQ7" s="26"/>
      <c r="WRR7" s="26"/>
      <c r="WRS7" s="26"/>
      <c r="WRT7" s="26"/>
      <c r="WRU7" s="26"/>
      <c r="WRV7" s="26"/>
      <c r="WRW7" s="26"/>
      <c r="WRX7" s="26"/>
      <c r="WRY7" s="26"/>
      <c r="WRZ7" s="26"/>
      <c r="WSA7" s="26"/>
      <c r="WSB7" s="26"/>
      <c r="WSC7" s="26"/>
      <c r="WSD7" s="26"/>
      <c r="WSE7" s="26"/>
      <c r="WSF7" s="26"/>
      <c r="WSG7" s="26"/>
      <c r="WSH7" s="26"/>
      <c r="WSI7" s="26"/>
      <c r="WSJ7" s="26"/>
      <c r="WSK7" s="26"/>
      <c r="WSL7" s="26"/>
      <c r="WSM7" s="26"/>
      <c r="WSN7" s="26"/>
      <c r="WSO7" s="26"/>
      <c r="WSP7" s="26"/>
      <c r="WSQ7" s="26"/>
      <c r="WSR7" s="26"/>
      <c r="WSS7" s="26"/>
      <c r="WST7" s="26"/>
      <c r="WSU7" s="26"/>
      <c r="WSV7" s="26"/>
      <c r="WSW7" s="26"/>
      <c r="WSX7" s="26"/>
      <c r="WSY7" s="26"/>
      <c r="WSZ7" s="26"/>
      <c r="WTA7" s="26"/>
      <c r="WTB7" s="26"/>
      <c r="WTC7" s="26"/>
      <c r="WTD7" s="26"/>
      <c r="WTE7" s="26"/>
      <c r="WTF7" s="26"/>
      <c r="WTG7" s="26"/>
      <c r="WTH7" s="26"/>
      <c r="WTI7" s="26"/>
      <c r="WTJ7" s="26"/>
      <c r="WTK7" s="26"/>
      <c r="WTL7" s="26"/>
      <c r="WTM7" s="26"/>
      <c r="WTN7" s="26"/>
      <c r="WTO7" s="26"/>
      <c r="WTP7" s="26"/>
      <c r="WTQ7" s="26"/>
      <c r="WTR7" s="26"/>
      <c r="WTS7" s="26"/>
      <c r="WTT7" s="26"/>
      <c r="WTU7" s="26"/>
      <c r="WTV7" s="26"/>
      <c r="WTW7" s="26"/>
      <c r="WTX7" s="26"/>
      <c r="WTY7" s="26"/>
      <c r="WTZ7" s="26"/>
      <c r="WUA7" s="26"/>
      <c r="WUB7" s="26"/>
      <c r="WUC7" s="26"/>
      <c r="WUD7" s="26"/>
      <c r="WUE7" s="26"/>
      <c r="WUF7" s="26"/>
      <c r="WUG7" s="26"/>
      <c r="WUH7" s="26"/>
      <c r="WUI7" s="26"/>
      <c r="WUJ7" s="26"/>
      <c r="WUK7" s="26"/>
      <c r="WUL7" s="26"/>
      <c r="WUM7" s="26"/>
      <c r="WUN7" s="26"/>
      <c r="WUO7" s="26"/>
      <c r="WUP7" s="26"/>
      <c r="WUQ7" s="26"/>
      <c r="WUR7" s="26"/>
      <c r="WUS7" s="26"/>
      <c r="WUT7" s="26"/>
      <c r="WUU7" s="26"/>
      <c r="WUV7" s="26"/>
      <c r="WUW7" s="26"/>
      <c r="WUX7" s="26"/>
      <c r="WUY7" s="26"/>
      <c r="WUZ7" s="26"/>
      <c r="WVA7" s="26"/>
      <c r="WVB7" s="26"/>
      <c r="WVC7" s="26"/>
      <c r="WVD7" s="26"/>
      <c r="WVE7" s="26"/>
      <c r="WVF7" s="26"/>
      <c r="WVG7" s="26"/>
      <c r="WVH7" s="26"/>
      <c r="WVI7" s="26"/>
      <c r="WVJ7" s="26"/>
      <c r="WVK7" s="26"/>
      <c r="WVL7" s="26"/>
      <c r="WVM7" s="26"/>
      <c r="WVN7" s="26"/>
      <c r="WVO7" s="26"/>
      <c r="WVP7" s="26"/>
      <c r="WVQ7" s="26"/>
      <c r="WVR7" s="26"/>
      <c r="WVS7" s="26"/>
      <c r="WVT7" s="26"/>
      <c r="WVU7" s="26"/>
      <c r="WVV7" s="26"/>
      <c r="WVW7" s="26"/>
      <c r="WVX7" s="26"/>
      <c r="WVY7" s="26"/>
      <c r="WVZ7" s="26"/>
      <c r="WWA7" s="26"/>
      <c r="WWB7" s="26"/>
      <c r="WWC7" s="26"/>
      <c r="WWD7" s="26"/>
      <c r="WWE7" s="26"/>
      <c r="WWF7" s="26"/>
      <c r="WWG7" s="26"/>
      <c r="WWH7" s="26"/>
      <c r="WWI7" s="26"/>
      <c r="WWJ7" s="26"/>
      <c r="WWK7" s="26"/>
      <c r="WWL7" s="26"/>
      <c r="WWM7" s="26"/>
      <c r="WWN7" s="26"/>
      <c r="WWO7" s="26"/>
      <c r="WWP7" s="26"/>
      <c r="WWQ7" s="26"/>
      <c r="WWR7" s="26"/>
      <c r="WWS7" s="26"/>
      <c r="WWT7" s="26"/>
      <c r="WWU7" s="26"/>
      <c r="WWV7" s="26"/>
      <c r="WWW7" s="26"/>
      <c r="WWX7" s="26"/>
      <c r="WWY7" s="26"/>
      <c r="WWZ7" s="26"/>
      <c r="WXA7" s="26"/>
      <c r="WXB7" s="26"/>
      <c r="WXC7" s="26"/>
      <c r="WXD7" s="26"/>
      <c r="WXE7" s="26"/>
      <c r="WXF7" s="26"/>
      <c r="WXG7" s="26"/>
      <c r="WXH7" s="26"/>
      <c r="WXI7" s="26"/>
      <c r="WXJ7" s="26"/>
      <c r="WXK7" s="26"/>
      <c r="WXL7" s="26"/>
      <c r="WXM7" s="26"/>
      <c r="WXN7" s="26"/>
      <c r="WXO7" s="26"/>
      <c r="WXP7" s="26"/>
      <c r="WXQ7" s="26"/>
      <c r="WXR7" s="26"/>
      <c r="WXS7" s="26"/>
      <c r="WXT7" s="26"/>
      <c r="WXU7" s="26"/>
      <c r="WXV7" s="26"/>
      <c r="WXW7" s="26"/>
      <c r="WXX7" s="26"/>
      <c r="WXY7" s="26"/>
      <c r="WXZ7" s="26"/>
      <c r="WYA7" s="26"/>
      <c r="WYB7" s="26"/>
      <c r="WYC7" s="26"/>
      <c r="WYD7" s="26"/>
      <c r="WYE7" s="26"/>
      <c r="WYF7" s="26"/>
      <c r="WYG7" s="26"/>
      <c r="WYH7" s="26"/>
      <c r="WYI7" s="26"/>
      <c r="WYJ7" s="26"/>
      <c r="WYK7" s="26"/>
      <c r="WYL7" s="26"/>
      <c r="WYM7" s="26"/>
      <c r="WYN7" s="26"/>
      <c r="WYO7" s="26"/>
      <c r="WYP7" s="26"/>
      <c r="WYQ7" s="26"/>
      <c r="WYR7" s="26"/>
      <c r="WYS7" s="26"/>
      <c r="WYT7" s="26"/>
      <c r="WYU7" s="26"/>
      <c r="WYV7" s="26"/>
      <c r="WYW7" s="26"/>
      <c r="WYX7" s="26"/>
      <c r="WYY7" s="26"/>
      <c r="WYZ7" s="26"/>
      <c r="WZA7" s="26"/>
      <c r="WZB7" s="26"/>
      <c r="WZC7" s="26"/>
      <c r="WZD7" s="26"/>
      <c r="WZE7" s="26"/>
      <c r="WZF7" s="26"/>
      <c r="WZG7" s="26"/>
      <c r="WZH7" s="26"/>
      <c r="WZI7" s="26"/>
      <c r="WZJ7" s="26"/>
      <c r="WZK7" s="26"/>
      <c r="WZL7" s="26"/>
      <c r="WZM7" s="26"/>
      <c r="WZN7" s="26"/>
      <c r="WZO7" s="26"/>
      <c r="WZP7" s="26"/>
      <c r="WZQ7" s="26"/>
      <c r="WZR7" s="26"/>
      <c r="WZS7" s="26"/>
      <c r="WZT7" s="26"/>
      <c r="WZU7" s="26"/>
      <c r="WZV7" s="26"/>
      <c r="WZW7" s="26"/>
      <c r="WZX7" s="26"/>
      <c r="WZY7" s="26"/>
      <c r="WZZ7" s="26"/>
      <c r="XAA7" s="26"/>
      <c r="XAB7" s="26"/>
      <c r="XAC7" s="26"/>
      <c r="XAD7" s="26"/>
      <c r="XAE7" s="26"/>
      <c r="XAF7" s="26"/>
      <c r="XAG7" s="26"/>
      <c r="XAH7" s="26"/>
      <c r="XAI7" s="26"/>
      <c r="XAJ7" s="26"/>
      <c r="XAK7" s="26"/>
      <c r="XAL7" s="26"/>
      <c r="XAM7" s="26"/>
      <c r="XAN7" s="26"/>
      <c r="XAO7" s="26"/>
      <c r="XAP7" s="26"/>
      <c r="XAQ7" s="26"/>
      <c r="XAR7" s="26"/>
      <c r="XAS7" s="26"/>
      <c r="XAT7" s="26"/>
      <c r="XAU7" s="26"/>
      <c r="XAV7" s="26"/>
      <c r="XAW7" s="26"/>
      <c r="XAX7" s="26"/>
      <c r="XAY7" s="26"/>
      <c r="XAZ7" s="26"/>
      <c r="XBA7" s="26"/>
      <c r="XBB7" s="26"/>
      <c r="XBC7" s="26"/>
      <c r="XBD7" s="26"/>
      <c r="XBE7" s="26"/>
      <c r="XBF7" s="26"/>
      <c r="XBG7" s="26"/>
      <c r="XBH7" s="26"/>
      <c r="XBI7" s="26"/>
      <c r="XBJ7" s="26"/>
      <c r="XBK7" s="26"/>
      <c r="XBL7" s="26"/>
      <c r="XBM7" s="26"/>
      <c r="XBN7" s="26"/>
      <c r="XBO7" s="26"/>
      <c r="XBP7" s="26"/>
      <c r="XBQ7" s="26"/>
      <c r="XBR7" s="26"/>
      <c r="XBS7" s="26"/>
      <c r="XBT7" s="26"/>
      <c r="XBU7" s="26"/>
      <c r="XBV7" s="26"/>
      <c r="XBW7" s="26"/>
      <c r="XBX7" s="26"/>
      <c r="XBY7" s="26"/>
      <c r="XBZ7" s="26"/>
      <c r="XCA7" s="26"/>
      <c r="XCB7" s="26"/>
      <c r="XCC7" s="26"/>
      <c r="XCD7" s="26"/>
      <c r="XCE7" s="26"/>
      <c r="XCF7" s="26"/>
      <c r="XCG7" s="26"/>
      <c r="XCH7" s="26"/>
      <c r="XCI7" s="26"/>
      <c r="XCJ7" s="26"/>
      <c r="XCK7" s="26"/>
      <c r="XCL7" s="26"/>
      <c r="XCM7" s="26"/>
      <c r="XCN7" s="26"/>
      <c r="XCO7" s="26"/>
      <c r="XCP7" s="26"/>
      <c r="XCQ7" s="26"/>
      <c r="XCR7" s="26"/>
      <c r="XCS7" s="26"/>
      <c r="XCT7" s="26"/>
      <c r="XCU7" s="26"/>
      <c r="XCV7" s="26"/>
      <c r="XCW7" s="26"/>
      <c r="XCX7" s="26"/>
      <c r="XCY7" s="26"/>
      <c r="XCZ7" s="26"/>
      <c r="XDA7" s="26"/>
      <c r="XDB7" s="26"/>
      <c r="XDC7" s="26"/>
      <c r="XDD7" s="26"/>
      <c r="XDE7" s="26"/>
      <c r="XDF7" s="26"/>
      <c r="XDG7" s="26"/>
      <c r="XDH7" s="26"/>
      <c r="XDI7" s="26"/>
      <c r="XDJ7" s="26"/>
      <c r="XDK7" s="26"/>
      <c r="XDL7" s="26"/>
      <c r="XDM7" s="26"/>
      <c r="XDN7" s="26"/>
      <c r="XDO7" s="26"/>
      <c r="XDP7" s="26"/>
      <c r="XDQ7" s="26"/>
      <c r="XDR7" s="26"/>
      <c r="XDS7" s="26"/>
      <c r="XDT7" s="26"/>
      <c r="XDU7" s="26"/>
      <c r="XDV7" s="26"/>
      <c r="XDW7" s="26"/>
      <c r="XDX7" s="26"/>
      <c r="XDY7" s="26"/>
      <c r="XDZ7" s="26"/>
      <c r="XEA7" s="26"/>
      <c r="XEB7" s="26"/>
      <c r="XEC7" s="26"/>
      <c r="XED7" s="26"/>
      <c r="XEE7" s="26"/>
      <c r="XEF7" s="26"/>
      <c r="XEG7" s="26"/>
      <c r="XEH7" s="26"/>
      <c r="XEI7" s="26"/>
      <c r="XEJ7" s="26"/>
      <c r="XEK7" s="26"/>
      <c r="XEL7" s="26"/>
      <c r="XEM7" s="26"/>
      <c r="XEN7" s="26"/>
      <c r="XEO7" s="26"/>
    </row>
    <row r="8" spans="1:16372" s="29" customFormat="1" ht="54" customHeight="1">
      <c r="A8" s="11"/>
      <c r="B8" s="11"/>
      <c r="C8" s="12" t="s">
        <v>41</v>
      </c>
      <c r="D8" s="11"/>
      <c r="E8" s="12"/>
      <c r="F8" s="13"/>
      <c r="G8" s="13">
        <f t="shared" si="3"/>
        <v>344.81822599999998</v>
      </c>
      <c r="H8" s="13">
        <f>364-19.181774</f>
        <v>344.81822599999998</v>
      </c>
      <c r="I8" s="13"/>
      <c r="J8" s="13"/>
      <c r="K8" s="13"/>
      <c r="L8" s="13"/>
      <c r="M8" s="15"/>
      <c r="N8" s="15"/>
      <c r="O8" s="15"/>
      <c r="P8" s="15"/>
      <c r="Q8" s="15"/>
      <c r="R8" s="15">
        <v>169.47825</v>
      </c>
      <c r="S8" s="15">
        <v>152.53042500000001</v>
      </c>
      <c r="T8" s="15"/>
      <c r="U8" s="15"/>
      <c r="V8" s="15"/>
      <c r="W8" s="15"/>
      <c r="X8" s="15">
        <f>4.405726+16.947825</f>
        <v>21.353551000000003</v>
      </c>
      <c r="Y8" s="15">
        <f t="shared" si="4"/>
        <v>343.36222600000002</v>
      </c>
      <c r="Z8" s="25">
        <f t="shared" si="1"/>
        <v>1.4559999999999604</v>
      </c>
      <c r="AA8" s="23">
        <f t="shared" si="2"/>
        <v>0.99577748538152977</v>
      </c>
      <c r="AB8" s="11"/>
      <c r="AC8" s="30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</row>
    <row r="9" spans="1:16372" s="29" customFormat="1" ht="54" customHeight="1">
      <c r="A9" s="11"/>
      <c r="B9" s="11"/>
      <c r="C9" s="12" t="s">
        <v>42</v>
      </c>
      <c r="D9" s="11"/>
      <c r="E9" s="12"/>
      <c r="F9" s="13"/>
      <c r="G9" s="13">
        <f t="shared" si="3"/>
        <v>231.21392600000001</v>
      </c>
      <c r="H9" s="13">
        <f>240-8.786074</f>
        <v>231.21392600000001</v>
      </c>
      <c r="I9" s="13"/>
      <c r="J9" s="13"/>
      <c r="K9" s="13"/>
      <c r="L9" s="13"/>
      <c r="M9" s="15"/>
      <c r="N9" s="15"/>
      <c r="O9" s="15"/>
      <c r="P9" s="15"/>
      <c r="Q9" s="15"/>
      <c r="R9" s="15">
        <v>113.3172</v>
      </c>
      <c r="S9" s="15">
        <f>69.9903+33.9951</f>
        <v>103.9854</v>
      </c>
      <c r="T9" s="15"/>
      <c r="U9" s="15"/>
      <c r="V9" s="15"/>
      <c r="W9" s="15"/>
      <c r="X9" s="15">
        <v>12.951326</v>
      </c>
      <c r="Y9" s="15">
        <f t="shared" si="4"/>
        <v>230.25392599999998</v>
      </c>
      <c r="Z9" s="25">
        <f t="shared" si="1"/>
        <v>0.96000000000003638</v>
      </c>
      <c r="AA9" s="23">
        <f t="shared" si="2"/>
        <v>0.99584800095475201</v>
      </c>
      <c r="AB9" s="11"/>
      <c r="AC9" s="30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</row>
    <row r="10" spans="1:16372" s="29" customFormat="1" ht="54" customHeight="1">
      <c r="A10" s="11"/>
      <c r="B10" s="11"/>
      <c r="C10" s="12" t="s">
        <v>43</v>
      </c>
      <c r="D10" s="11"/>
      <c r="E10" s="12"/>
      <c r="F10" s="13"/>
      <c r="G10" s="13">
        <f t="shared" si="3"/>
        <v>344.95272599999998</v>
      </c>
      <c r="H10" s="13">
        <f>364-19.047274</f>
        <v>344.95272599999998</v>
      </c>
      <c r="I10" s="13"/>
      <c r="J10" s="13"/>
      <c r="K10" s="13"/>
      <c r="L10" s="13"/>
      <c r="M10" s="15">
        <v>0.03</v>
      </c>
      <c r="N10" s="15"/>
      <c r="O10" s="15"/>
      <c r="P10" s="15"/>
      <c r="Q10" s="15"/>
      <c r="R10" s="15">
        <v>169.54499999999999</v>
      </c>
      <c r="S10" s="15">
        <v>154.59049999999999</v>
      </c>
      <c r="T10" s="15"/>
      <c r="U10" s="15"/>
      <c r="V10" s="15"/>
      <c r="W10" s="15"/>
      <c r="X10" s="15">
        <f>2.406726+16.9545</f>
        <v>19.361225999999998</v>
      </c>
      <c r="Y10" s="15">
        <f t="shared" si="4"/>
        <v>343.49672599999997</v>
      </c>
      <c r="Z10" s="25">
        <f t="shared" si="1"/>
        <v>1.4560000000000173</v>
      </c>
      <c r="AA10" s="23">
        <f t="shared" si="2"/>
        <v>0.99577913177587118</v>
      </c>
      <c r="AB10" s="11"/>
      <c r="AC10" s="30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</row>
    <row r="11" spans="1:16372" s="29" customFormat="1" ht="54" customHeight="1">
      <c r="A11" s="12"/>
      <c r="B11" s="12"/>
      <c r="C11" s="12" t="s">
        <v>44</v>
      </c>
      <c r="D11" s="12"/>
      <c r="E11" s="12"/>
      <c r="F11" s="14"/>
      <c r="G11" s="13">
        <f t="shared" si="3"/>
        <v>345.795526</v>
      </c>
      <c r="H11" s="13">
        <f>364-18.204474</f>
        <v>345.795526</v>
      </c>
      <c r="I11" s="14"/>
      <c r="J11" s="14"/>
      <c r="K11" s="14"/>
      <c r="L11" s="14"/>
      <c r="M11" s="15"/>
      <c r="N11" s="14"/>
      <c r="O11" s="14"/>
      <c r="P11" s="14"/>
      <c r="Q11" s="14"/>
      <c r="R11" s="13">
        <v>169.96350000000001</v>
      </c>
      <c r="S11" s="14">
        <f>103.9781+50.98905</f>
        <v>154.96715</v>
      </c>
      <c r="T11" s="13"/>
      <c r="U11" s="14"/>
      <c r="V11" s="14"/>
      <c r="W11" s="14"/>
      <c r="X11" s="13">
        <f>2.412526+16.99635</f>
        <v>19.408875999999999</v>
      </c>
      <c r="Y11" s="15">
        <f t="shared" si="4"/>
        <v>344.33952600000003</v>
      </c>
      <c r="Z11" s="25">
        <f t="shared" si="1"/>
        <v>1.4559999999999604</v>
      </c>
      <c r="AA11" s="23">
        <f t="shared" si="2"/>
        <v>0.99578941920723418</v>
      </c>
      <c r="AB11" s="12"/>
      <c r="AC11" s="30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</row>
    <row r="12" spans="1:16372" s="29" customFormat="1" ht="54" customHeight="1">
      <c r="A12" s="11"/>
      <c r="B12" s="11"/>
      <c r="C12" s="12" t="s">
        <v>45</v>
      </c>
      <c r="D12" s="11"/>
      <c r="E12" s="12"/>
      <c r="F12" s="13"/>
      <c r="G12" s="13">
        <f t="shared" si="3"/>
        <v>231.65762599999999</v>
      </c>
      <c r="H12" s="13">
        <f>240-8.342374</f>
        <v>231.65762599999999</v>
      </c>
      <c r="I12" s="13"/>
      <c r="J12" s="13"/>
      <c r="K12" s="13"/>
      <c r="L12" s="13"/>
      <c r="M12" s="15"/>
      <c r="N12" s="15"/>
      <c r="O12" s="15"/>
      <c r="P12" s="15"/>
      <c r="Q12" s="15"/>
      <c r="R12" s="15">
        <v>113.53749999999999</v>
      </c>
      <c r="S12" s="15">
        <f>2+68.1225+34.06125</f>
        <v>104.18375</v>
      </c>
      <c r="T12" s="15">
        <v>1.6226259999999999</v>
      </c>
      <c r="U12" s="15"/>
      <c r="V12" s="15"/>
      <c r="W12" s="15"/>
      <c r="X12" s="15">
        <v>11.35375</v>
      </c>
      <c r="Y12" s="15">
        <f t="shared" si="4"/>
        <v>230.69762599999999</v>
      </c>
      <c r="Z12" s="25">
        <f t="shared" si="1"/>
        <v>0.96000000000000796</v>
      </c>
      <c r="AA12" s="23">
        <f t="shared" si="2"/>
        <v>0.99585595338873067</v>
      </c>
      <c r="AB12" s="11"/>
      <c r="AC12" s="30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</row>
    <row r="13" spans="1:16372" s="29" customFormat="1" ht="54" customHeight="1">
      <c r="A13" s="11"/>
      <c r="B13" s="11"/>
      <c r="C13" s="12" t="s">
        <v>46</v>
      </c>
      <c r="D13" s="11"/>
      <c r="E13" s="12"/>
      <c r="F13" s="13"/>
      <c r="G13" s="13">
        <f t="shared" si="3"/>
        <v>345.264726</v>
      </c>
      <c r="H13" s="13">
        <f>364-18.735274</f>
        <v>345.264726</v>
      </c>
      <c r="I13" s="13"/>
      <c r="J13" s="13"/>
      <c r="K13" s="13"/>
      <c r="L13" s="13"/>
      <c r="M13" s="15"/>
      <c r="N13" s="15"/>
      <c r="O13" s="15"/>
      <c r="P13" s="15"/>
      <c r="Q13" s="15"/>
      <c r="R13" s="15">
        <v>169.69995</v>
      </c>
      <c r="S13" s="15">
        <v>159.51795300000001</v>
      </c>
      <c r="T13" s="15">
        <v>2</v>
      </c>
      <c r="U13" s="15"/>
      <c r="V13" s="15"/>
      <c r="W13" s="15"/>
      <c r="X13" s="15">
        <v>12.590823</v>
      </c>
      <c r="Y13" s="15">
        <f t="shared" si="4"/>
        <v>343.80872599999998</v>
      </c>
      <c r="Z13" s="25">
        <f t="shared" si="1"/>
        <v>1.4560000000000173</v>
      </c>
      <c r="AA13" s="23">
        <f t="shared" si="2"/>
        <v>0.99578294598215045</v>
      </c>
      <c r="AB13" s="11"/>
      <c r="AC13" s="30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</row>
    <row r="14" spans="1:16372" s="29" customFormat="1" ht="54" customHeight="1">
      <c r="A14" s="11"/>
      <c r="B14" s="11"/>
      <c r="C14" s="12" t="s">
        <v>47</v>
      </c>
      <c r="D14" s="11"/>
      <c r="E14" s="12"/>
      <c r="F14" s="13"/>
      <c r="G14" s="13">
        <f t="shared" si="3"/>
        <v>345.062926</v>
      </c>
      <c r="H14" s="13">
        <f>364-18.937074</f>
        <v>345.062926</v>
      </c>
      <c r="I14" s="13"/>
      <c r="J14" s="13"/>
      <c r="K14" s="13"/>
      <c r="L14" s="13"/>
      <c r="M14" s="15"/>
      <c r="N14" s="15"/>
      <c r="O14" s="15"/>
      <c r="P14" s="15"/>
      <c r="Q14" s="15"/>
      <c r="R14" s="15">
        <v>169.9983</v>
      </c>
      <c r="S14" s="15">
        <f>2+109.2018+49.9995</f>
        <v>161.2013</v>
      </c>
      <c r="T14" s="15"/>
      <c r="U14" s="15"/>
      <c r="V14" s="15"/>
      <c r="W14" s="15">
        <v>3.3126000000000003E-2</v>
      </c>
      <c r="X14" s="15">
        <v>9.9999000000000002</v>
      </c>
      <c r="Y14" s="15">
        <f t="shared" si="4"/>
        <v>341.23262600000004</v>
      </c>
      <c r="Z14" s="25">
        <f t="shared" si="1"/>
        <v>3.8302999999999656</v>
      </c>
      <c r="AA14" s="23">
        <f t="shared" si="2"/>
        <v>0.98889970578873498</v>
      </c>
      <c r="AB14" s="11"/>
      <c r="AC14" s="30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</row>
    <row r="15" spans="1:16372" s="29" customFormat="1" ht="54" customHeight="1">
      <c r="A15" s="11"/>
      <c r="B15" s="11"/>
      <c r="C15" s="12" t="s">
        <v>48</v>
      </c>
      <c r="D15" s="11"/>
      <c r="E15" s="12"/>
      <c r="F15" s="13"/>
      <c r="G15" s="13">
        <f t="shared" si="3"/>
        <v>231.372626</v>
      </c>
      <c r="H15" s="13">
        <f>240-8.627374</f>
        <v>231.372626</v>
      </c>
      <c r="I15" s="13"/>
      <c r="J15" s="13"/>
      <c r="K15" s="13"/>
      <c r="L15" s="13"/>
      <c r="M15" s="15">
        <v>12.958360000000001</v>
      </c>
      <c r="N15" s="15"/>
      <c r="O15" s="15"/>
      <c r="P15" s="15"/>
      <c r="Q15" s="15"/>
      <c r="R15" s="15">
        <v>113.396</v>
      </c>
      <c r="S15" s="15">
        <v>104.0564</v>
      </c>
      <c r="T15" s="15"/>
      <c r="U15" s="15"/>
      <c r="V15" s="15"/>
      <c r="W15" s="15"/>
      <c r="X15" s="15">
        <v>12.960226</v>
      </c>
      <c r="Y15" s="15">
        <f t="shared" si="4"/>
        <v>230.41262600000002</v>
      </c>
      <c r="Z15" s="25">
        <f t="shared" si="1"/>
        <v>0.95999999999997954</v>
      </c>
      <c r="AA15" s="23">
        <f t="shared" si="2"/>
        <v>0.99585084883809905</v>
      </c>
      <c r="AB15" s="11"/>
      <c r="AC15" s="30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</row>
    <row r="16" spans="1:16372" s="29" customFormat="1" ht="54" customHeight="1">
      <c r="A16" s="11"/>
      <c r="B16" s="11"/>
      <c r="C16" s="12" t="s">
        <v>49</v>
      </c>
      <c r="D16" s="11"/>
      <c r="E16" s="12"/>
      <c r="F16" s="13"/>
      <c r="G16" s="13">
        <f t="shared" si="3"/>
        <v>231.78772599999999</v>
      </c>
      <c r="H16" s="13">
        <f>240-8.212274</f>
        <v>231.78772599999999</v>
      </c>
      <c r="I16" s="13"/>
      <c r="J16" s="13"/>
      <c r="K16" s="13"/>
      <c r="L16" s="13"/>
      <c r="M16" s="15"/>
      <c r="N16" s="15"/>
      <c r="O16" s="15"/>
      <c r="P16" s="15"/>
      <c r="Q16" s="15"/>
      <c r="R16" s="15">
        <v>113.60209999999999</v>
      </c>
      <c r="S16" s="15">
        <v>104.24189</v>
      </c>
      <c r="T16" s="15"/>
      <c r="U16" s="15"/>
      <c r="V16" s="15"/>
      <c r="W16" s="15"/>
      <c r="X16" s="15"/>
      <c r="Y16" s="15">
        <f t="shared" si="4"/>
        <v>217.84398999999999</v>
      </c>
      <c r="Z16" s="25">
        <f t="shared" si="1"/>
        <v>13.943736000000001</v>
      </c>
      <c r="AA16" s="23">
        <f t="shared" si="2"/>
        <v>0.93984264723318434</v>
      </c>
      <c r="AB16" s="11"/>
      <c r="AC16" s="30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</row>
    <row r="17" spans="1:16369" s="29" customFormat="1" ht="54" customHeight="1">
      <c r="A17" s="11"/>
      <c r="B17" s="11"/>
      <c r="C17" s="12" t="s">
        <v>50</v>
      </c>
      <c r="D17" s="11"/>
      <c r="E17" s="12"/>
      <c r="F17" s="13"/>
      <c r="G17" s="13">
        <f t="shared" si="3"/>
        <v>230.824026</v>
      </c>
      <c r="H17" s="13">
        <f>240-9.175974</f>
        <v>230.824026</v>
      </c>
      <c r="I17" s="13"/>
      <c r="J17" s="13"/>
      <c r="K17" s="13"/>
      <c r="L17" s="13"/>
      <c r="M17" s="15"/>
      <c r="N17" s="15"/>
      <c r="O17" s="15"/>
      <c r="P17" s="15"/>
      <c r="Q17" s="15"/>
      <c r="R17" s="15">
        <v>113.1236</v>
      </c>
      <c r="S17" s="15">
        <f>67.87416+2+33.937</f>
        <v>103.81116</v>
      </c>
      <c r="T17" s="15"/>
      <c r="U17" s="15">
        <v>1.6168260000000001</v>
      </c>
      <c r="V17" s="15"/>
      <c r="W17" s="15"/>
      <c r="X17" s="15">
        <v>11.31244</v>
      </c>
      <c r="Y17" s="15">
        <f t="shared" si="4"/>
        <v>229.864026</v>
      </c>
      <c r="Z17" s="25">
        <f t="shared" si="1"/>
        <v>0.96000000000000796</v>
      </c>
      <c r="AA17" s="23">
        <f t="shared" si="2"/>
        <v>0.99584098754087236</v>
      </c>
      <c r="AB17" s="11"/>
      <c r="AC17" s="30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</row>
    <row r="18" spans="1:16369" s="29" customFormat="1" ht="54" customHeight="1">
      <c r="A18" s="11"/>
      <c r="B18" s="11"/>
      <c r="C18" s="12" t="s">
        <v>51</v>
      </c>
      <c r="D18" s="11"/>
      <c r="E18" s="12"/>
      <c r="F18" s="13"/>
      <c r="G18" s="13">
        <f t="shared" si="3"/>
        <v>230.82782599999999</v>
      </c>
      <c r="H18" s="13">
        <f>240-9.172174</f>
        <v>230.82782599999999</v>
      </c>
      <c r="I18" s="13"/>
      <c r="J18" s="13"/>
      <c r="K18" s="13"/>
      <c r="L18" s="13"/>
      <c r="M18" s="15"/>
      <c r="N18" s="15"/>
      <c r="O18" s="15"/>
      <c r="P18" s="15"/>
      <c r="Q18" s="15"/>
      <c r="R18" s="15">
        <v>113.1255</v>
      </c>
      <c r="S18" s="15">
        <f>69.8753+33.93765</f>
        <v>103.81295</v>
      </c>
      <c r="T18" s="15"/>
      <c r="U18" s="15"/>
      <c r="V18" s="15">
        <v>1.6168260000000001</v>
      </c>
      <c r="W18" s="15"/>
      <c r="X18" s="15">
        <v>11.31255</v>
      </c>
      <c r="Y18" s="15">
        <f t="shared" si="4"/>
        <v>229.86782599999998</v>
      </c>
      <c r="Z18" s="25">
        <f t="shared" si="1"/>
        <v>0.96000000000000796</v>
      </c>
      <c r="AA18" s="23">
        <f t="shared" si="2"/>
        <v>0.99584105600855932</v>
      </c>
      <c r="AB18" s="11"/>
      <c r="AC18" s="30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</row>
    <row r="19" spans="1:16369" s="29" customFormat="1" ht="54" customHeight="1">
      <c r="A19" s="11"/>
      <c r="B19" s="11"/>
      <c r="C19" s="12" t="s">
        <v>52</v>
      </c>
      <c r="D19" s="11"/>
      <c r="E19" s="12"/>
      <c r="F19" s="13"/>
      <c r="G19" s="13">
        <f t="shared" si="3"/>
        <v>230.761526</v>
      </c>
      <c r="H19" s="13">
        <f>240-9.238474</f>
        <v>230.761526</v>
      </c>
      <c r="I19" s="13"/>
      <c r="J19" s="13"/>
      <c r="K19" s="13"/>
      <c r="L19" s="13"/>
      <c r="M19" s="15">
        <v>1.6</v>
      </c>
      <c r="N19" s="15"/>
      <c r="O19" s="15"/>
      <c r="P19" s="15"/>
      <c r="Q19" s="15"/>
      <c r="R19" s="15">
        <v>113.0926</v>
      </c>
      <c r="S19" s="15">
        <v>103.78334</v>
      </c>
      <c r="T19" s="15"/>
      <c r="U19" s="15"/>
      <c r="V19" s="15">
        <v>1.6163259999999999</v>
      </c>
      <c r="W19" s="15"/>
      <c r="X19" s="15">
        <v>11.30926</v>
      </c>
      <c r="Y19" s="15">
        <f t="shared" si="4"/>
        <v>229.801526</v>
      </c>
      <c r="Z19" s="25">
        <f t="shared" si="1"/>
        <v>0.96000000000000796</v>
      </c>
      <c r="AA19" s="23">
        <f t="shared" si="2"/>
        <v>0.99583986110405598</v>
      </c>
      <c r="AB19" s="11"/>
      <c r="AC19" s="30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</row>
    <row r="20" spans="1:16369" s="29" customFormat="1" ht="63.95" customHeight="1">
      <c r="A20" s="11">
        <v>3</v>
      </c>
      <c r="B20" s="11" t="s">
        <v>53</v>
      </c>
      <c r="C20" s="12" t="s">
        <v>54</v>
      </c>
      <c r="D20" s="11" t="s">
        <v>34</v>
      </c>
      <c r="E20" s="12" t="s">
        <v>55</v>
      </c>
      <c r="F20" s="13">
        <v>9300</v>
      </c>
      <c r="G20" s="13">
        <f t="shared" si="3"/>
        <v>821.66943600000002</v>
      </c>
      <c r="H20" s="13">
        <v>821.66943600000002</v>
      </c>
      <c r="I20" s="13"/>
      <c r="J20" s="13"/>
      <c r="K20" s="13"/>
      <c r="L20" s="13"/>
      <c r="M20" s="15">
        <v>626.12105799999995</v>
      </c>
      <c r="N20" s="15"/>
      <c r="O20" s="16">
        <f>2595.484091+112.414194</f>
        <v>2707.8982849999998</v>
      </c>
      <c r="P20" s="15">
        <f>714.263368+629.976017+2727.369669</f>
        <v>4071.609054</v>
      </c>
      <c r="Q20" s="15"/>
      <c r="R20" s="15">
        <f>793.73266+180.000001</f>
        <v>973.73266100000001</v>
      </c>
      <c r="S20" s="15">
        <v>108</v>
      </c>
      <c r="T20" s="15">
        <v>-5699.0960569999997</v>
      </c>
      <c r="U20" s="41"/>
      <c r="V20" s="15">
        <v>363.40821899999997</v>
      </c>
      <c r="W20" s="15">
        <v>136.182275</v>
      </c>
      <c r="X20" s="15">
        <v>48.2</v>
      </c>
      <c r="Y20" s="15">
        <f>273.878942+363.408219+136.182275+48.2</f>
        <v>821.66943600000002</v>
      </c>
      <c r="Z20" s="25">
        <f t="shared" si="1"/>
        <v>0</v>
      </c>
      <c r="AA20" s="23">
        <f t="shared" si="2"/>
        <v>1</v>
      </c>
      <c r="AB20" s="11" t="s">
        <v>56</v>
      </c>
      <c r="AC20" s="30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  <c r="AMJ20" s="26"/>
      <c r="AMK20" s="26"/>
      <c r="AML20" s="26"/>
      <c r="AMM20" s="26"/>
      <c r="AMN20" s="26"/>
      <c r="AMO20" s="26"/>
      <c r="AMP20" s="26"/>
      <c r="AMQ20" s="26"/>
      <c r="AMR20" s="26"/>
      <c r="AMS20" s="26"/>
      <c r="AMT20" s="26"/>
      <c r="AMU20" s="26"/>
      <c r="AMV20" s="26"/>
      <c r="AMW20" s="26"/>
      <c r="AMX20" s="26"/>
      <c r="AMY20" s="26"/>
      <c r="AMZ20" s="26"/>
      <c r="ANA20" s="26"/>
      <c r="ANB20" s="26"/>
      <c r="ANC20" s="26"/>
      <c r="AND20" s="26"/>
      <c r="ANE20" s="26"/>
      <c r="ANF20" s="26"/>
      <c r="ANG20" s="26"/>
      <c r="ANH20" s="26"/>
      <c r="ANI20" s="26"/>
      <c r="ANJ20" s="26"/>
      <c r="ANK20" s="26"/>
      <c r="ANL20" s="26"/>
      <c r="ANM20" s="26"/>
      <c r="ANN20" s="26"/>
      <c r="ANO20" s="26"/>
      <c r="ANP20" s="26"/>
      <c r="ANQ20" s="26"/>
      <c r="ANR20" s="26"/>
      <c r="ANS20" s="26"/>
      <c r="ANT20" s="26"/>
      <c r="ANU20" s="26"/>
      <c r="ANV20" s="26"/>
      <c r="ANW20" s="26"/>
      <c r="ANX20" s="26"/>
      <c r="ANY20" s="26"/>
      <c r="ANZ20" s="26"/>
      <c r="AOA20" s="26"/>
      <c r="AOB20" s="26"/>
      <c r="AOC20" s="26"/>
      <c r="AOD20" s="26"/>
      <c r="AOE20" s="26"/>
      <c r="AOF20" s="26"/>
      <c r="AOG20" s="26"/>
      <c r="AOH20" s="26"/>
      <c r="AOI20" s="26"/>
      <c r="AOJ20" s="26"/>
      <c r="AOK20" s="26"/>
      <c r="AOL20" s="26"/>
      <c r="AOM20" s="26"/>
      <c r="AON20" s="26"/>
      <c r="AOO20" s="26"/>
      <c r="AOP20" s="26"/>
      <c r="AOQ20" s="26"/>
      <c r="AOR20" s="26"/>
      <c r="AOS20" s="26"/>
      <c r="AOT20" s="26"/>
      <c r="AOU20" s="26"/>
      <c r="AOV20" s="26"/>
      <c r="AOW20" s="26"/>
      <c r="AOX20" s="26"/>
      <c r="AOY20" s="26"/>
      <c r="AOZ20" s="26"/>
      <c r="APA20" s="26"/>
      <c r="APB20" s="26"/>
      <c r="APC20" s="26"/>
      <c r="APD20" s="26"/>
      <c r="APE20" s="26"/>
      <c r="APF20" s="26"/>
      <c r="APG20" s="26"/>
      <c r="APH20" s="26"/>
      <c r="API20" s="26"/>
      <c r="APJ20" s="26"/>
      <c r="APK20" s="26"/>
      <c r="APL20" s="26"/>
      <c r="APM20" s="26"/>
      <c r="APN20" s="26"/>
      <c r="APO20" s="26"/>
      <c r="APP20" s="26"/>
      <c r="APQ20" s="26"/>
      <c r="APR20" s="26"/>
      <c r="APS20" s="26"/>
      <c r="APT20" s="26"/>
      <c r="APU20" s="26"/>
      <c r="APV20" s="26"/>
      <c r="APW20" s="26"/>
      <c r="APX20" s="26"/>
      <c r="APY20" s="26"/>
      <c r="APZ20" s="26"/>
      <c r="AQA20" s="26"/>
      <c r="AQB20" s="26"/>
      <c r="AQC20" s="26"/>
      <c r="AQD20" s="26"/>
      <c r="AQE20" s="26"/>
      <c r="AQF20" s="26"/>
      <c r="AQG20" s="26"/>
      <c r="AQH20" s="26"/>
      <c r="AQI20" s="26"/>
      <c r="AQJ20" s="26"/>
      <c r="AQK20" s="26"/>
      <c r="AQL20" s="26"/>
      <c r="AQM20" s="26"/>
      <c r="AQN20" s="26"/>
      <c r="AQO20" s="26"/>
      <c r="AQP20" s="26"/>
      <c r="AQQ20" s="26"/>
      <c r="AQR20" s="26"/>
      <c r="AQS20" s="26"/>
      <c r="AQT20" s="26"/>
      <c r="AQU20" s="26"/>
      <c r="AQV20" s="26"/>
      <c r="AQW20" s="26"/>
      <c r="AQX20" s="26"/>
      <c r="AQY20" s="26"/>
      <c r="AQZ20" s="26"/>
      <c r="ARA20" s="26"/>
      <c r="ARB20" s="26"/>
      <c r="ARC20" s="26"/>
      <c r="ARD20" s="26"/>
      <c r="ARE20" s="26"/>
      <c r="ARF20" s="26"/>
      <c r="ARG20" s="26"/>
      <c r="ARH20" s="26"/>
      <c r="ARI20" s="26"/>
      <c r="ARJ20" s="26"/>
      <c r="ARK20" s="26"/>
      <c r="ARL20" s="26"/>
      <c r="ARM20" s="26"/>
      <c r="ARN20" s="26"/>
      <c r="ARO20" s="26"/>
      <c r="ARP20" s="26"/>
      <c r="ARQ20" s="26"/>
      <c r="ARR20" s="26"/>
      <c r="ARS20" s="26"/>
      <c r="ART20" s="26"/>
      <c r="ARU20" s="26"/>
      <c r="ARV20" s="26"/>
      <c r="ARW20" s="26"/>
      <c r="ARX20" s="26"/>
      <c r="ARY20" s="26"/>
      <c r="ARZ20" s="26"/>
      <c r="ASA20" s="26"/>
      <c r="ASB20" s="26"/>
      <c r="ASC20" s="26"/>
      <c r="ASD20" s="26"/>
      <c r="ASE20" s="26"/>
      <c r="ASF20" s="26"/>
      <c r="ASG20" s="26"/>
      <c r="ASH20" s="26"/>
      <c r="ASI20" s="26"/>
      <c r="ASJ20" s="26"/>
      <c r="ASK20" s="26"/>
      <c r="ASL20" s="26"/>
      <c r="ASM20" s="26"/>
      <c r="ASN20" s="26"/>
      <c r="ASO20" s="26"/>
      <c r="ASP20" s="26"/>
      <c r="ASQ20" s="26"/>
      <c r="ASR20" s="26"/>
      <c r="ASS20" s="26"/>
      <c r="AST20" s="26"/>
      <c r="ASU20" s="26"/>
      <c r="ASV20" s="26"/>
      <c r="ASW20" s="26"/>
      <c r="ASX20" s="26"/>
      <c r="ASY20" s="26"/>
      <c r="ASZ20" s="26"/>
      <c r="ATA20" s="26"/>
      <c r="ATB20" s="26"/>
      <c r="ATC20" s="26"/>
      <c r="ATD20" s="26"/>
      <c r="ATE20" s="26"/>
      <c r="ATF20" s="26"/>
      <c r="ATG20" s="26"/>
      <c r="ATH20" s="26"/>
      <c r="ATI20" s="26"/>
      <c r="ATJ20" s="26"/>
      <c r="ATK20" s="26"/>
      <c r="ATL20" s="26"/>
      <c r="ATM20" s="26"/>
      <c r="ATN20" s="26"/>
      <c r="ATO20" s="26"/>
      <c r="ATP20" s="26"/>
      <c r="ATQ20" s="26"/>
      <c r="ATR20" s="26"/>
      <c r="ATS20" s="26"/>
      <c r="ATT20" s="26"/>
      <c r="ATU20" s="26"/>
      <c r="ATV20" s="26"/>
      <c r="ATW20" s="26"/>
      <c r="ATX20" s="26"/>
      <c r="ATY20" s="26"/>
      <c r="ATZ20" s="26"/>
      <c r="AUA20" s="26"/>
      <c r="AUB20" s="26"/>
      <c r="AUC20" s="26"/>
      <c r="AUD20" s="26"/>
      <c r="AUE20" s="26"/>
      <c r="AUF20" s="26"/>
      <c r="AUG20" s="26"/>
      <c r="AUH20" s="26"/>
      <c r="AUI20" s="26"/>
      <c r="AUJ20" s="26"/>
      <c r="AUK20" s="26"/>
      <c r="AUL20" s="26"/>
      <c r="AUM20" s="26"/>
      <c r="AUN20" s="26"/>
      <c r="AUO20" s="26"/>
      <c r="AUP20" s="26"/>
      <c r="AUQ20" s="26"/>
      <c r="AUR20" s="26"/>
      <c r="AUS20" s="26"/>
      <c r="AUT20" s="26"/>
      <c r="AUU20" s="26"/>
      <c r="AUV20" s="26"/>
      <c r="AUW20" s="26"/>
      <c r="AUX20" s="26"/>
      <c r="AUY20" s="26"/>
      <c r="AUZ20" s="26"/>
      <c r="AVA20" s="26"/>
      <c r="AVB20" s="26"/>
      <c r="AVC20" s="26"/>
      <c r="AVD20" s="26"/>
      <c r="AVE20" s="26"/>
      <c r="AVF20" s="26"/>
      <c r="AVG20" s="26"/>
      <c r="AVH20" s="26"/>
      <c r="AVI20" s="26"/>
      <c r="AVJ20" s="26"/>
      <c r="AVK20" s="26"/>
      <c r="AVL20" s="26"/>
      <c r="AVM20" s="26"/>
      <c r="AVN20" s="26"/>
      <c r="AVO20" s="26"/>
      <c r="AVP20" s="26"/>
      <c r="AVQ20" s="26"/>
      <c r="AVR20" s="26"/>
      <c r="AVS20" s="26"/>
      <c r="AVT20" s="26"/>
      <c r="AVU20" s="26"/>
      <c r="AVV20" s="26"/>
      <c r="AVW20" s="26"/>
      <c r="AVX20" s="26"/>
      <c r="AVY20" s="26"/>
      <c r="AVZ20" s="26"/>
      <c r="AWA20" s="26"/>
      <c r="AWB20" s="26"/>
      <c r="AWC20" s="26"/>
      <c r="AWD20" s="26"/>
      <c r="AWE20" s="26"/>
      <c r="AWF20" s="26"/>
      <c r="AWG20" s="26"/>
      <c r="AWH20" s="26"/>
      <c r="AWI20" s="26"/>
      <c r="AWJ20" s="26"/>
      <c r="AWK20" s="26"/>
      <c r="AWL20" s="26"/>
      <c r="AWM20" s="26"/>
      <c r="AWN20" s="26"/>
      <c r="AWO20" s="26"/>
      <c r="AWP20" s="26"/>
      <c r="AWQ20" s="26"/>
      <c r="AWR20" s="26"/>
      <c r="AWS20" s="26"/>
      <c r="AWT20" s="26"/>
      <c r="AWU20" s="26"/>
      <c r="AWV20" s="26"/>
      <c r="AWW20" s="26"/>
      <c r="AWX20" s="26"/>
      <c r="AWY20" s="26"/>
      <c r="AWZ20" s="26"/>
      <c r="AXA20" s="26"/>
      <c r="AXB20" s="26"/>
      <c r="AXC20" s="26"/>
      <c r="AXD20" s="26"/>
      <c r="AXE20" s="26"/>
      <c r="AXF20" s="26"/>
      <c r="AXG20" s="26"/>
      <c r="AXH20" s="26"/>
      <c r="AXI20" s="26"/>
      <c r="AXJ20" s="26"/>
      <c r="AXK20" s="26"/>
      <c r="AXL20" s="26"/>
      <c r="AXM20" s="26"/>
      <c r="AXN20" s="26"/>
      <c r="AXO20" s="26"/>
      <c r="AXP20" s="26"/>
      <c r="AXQ20" s="26"/>
      <c r="AXR20" s="26"/>
      <c r="AXS20" s="26"/>
      <c r="AXT20" s="26"/>
      <c r="AXU20" s="26"/>
      <c r="AXV20" s="26"/>
      <c r="AXW20" s="26"/>
      <c r="AXX20" s="26"/>
      <c r="AXY20" s="26"/>
      <c r="AXZ20" s="26"/>
      <c r="AYA20" s="26"/>
      <c r="AYB20" s="26"/>
      <c r="AYC20" s="26"/>
      <c r="AYD20" s="26"/>
      <c r="AYE20" s="26"/>
      <c r="AYF20" s="26"/>
      <c r="AYG20" s="26"/>
      <c r="AYH20" s="26"/>
      <c r="AYI20" s="26"/>
      <c r="AYJ20" s="26"/>
      <c r="AYK20" s="26"/>
      <c r="AYL20" s="26"/>
      <c r="AYM20" s="26"/>
      <c r="AYN20" s="26"/>
      <c r="AYO20" s="26"/>
      <c r="AYP20" s="26"/>
      <c r="AYQ20" s="26"/>
      <c r="AYR20" s="26"/>
      <c r="AYS20" s="26"/>
      <c r="AYT20" s="26"/>
      <c r="AYU20" s="26"/>
      <c r="AYV20" s="26"/>
      <c r="AYW20" s="26"/>
      <c r="AYX20" s="26"/>
      <c r="AYY20" s="26"/>
      <c r="AYZ20" s="26"/>
      <c r="AZA20" s="26"/>
      <c r="AZB20" s="26"/>
      <c r="AZC20" s="26"/>
      <c r="AZD20" s="26"/>
      <c r="AZE20" s="26"/>
      <c r="AZF20" s="26"/>
      <c r="AZG20" s="26"/>
      <c r="AZH20" s="26"/>
      <c r="AZI20" s="26"/>
      <c r="AZJ20" s="26"/>
      <c r="AZK20" s="26"/>
      <c r="AZL20" s="26"/>
      <c r="AZM20" s="26"/>
      <c r="AZN20" s="26"/>
      <c r="AZO20" s="26"/>
      <c r="AZP20" s="26"/>
      <c r="AZQ20" s="26"/>
      <c r="AZR20" s="26"/>
      <c r="AZS20" s="26"/>
      <c r="AZT20" s="26"/>
      <c r="AZU20" s="26"/>
      <c r="AZV20" s="26"/>
      <c r="AZW20" s="26"/>
      <c r="AZX20" s="26"/>
      <c r="AZY20" s="26"/>
      <c r="AZZ20" s="26"/>
      <c r="BAA20" s="26"/>
      <c r="BAB20" s="26"/>
      <c r="BAC20" s="26"/>
      <c r="BAD20" s="26"/>
      <c r="BAE20" s="26"/>
      <c r="BAF20" s="26"/>
      <c r="BAG20" s="26"/>
      <c r="BAH20" s="26"/>
      <c r="BAI20" s="26"/>
      <c r="BAJ20" s="26"/>
      <c r="BAK20" s="26"/>
      <c r="BAL20" s="26"/>
      <c r="BAM20" s="26"/>
      <c r="BAN20" s="26"/>
      <c r="BAO20" s="26"/>
      <c r="BAP20" s="26"/>
      <c r="BAQ20" s="26"/>
      <c r="BAR20" s="26"/>
      <c r="BAS20" s="26"/>
      <c r="BAT20" s="26"/>
      <c r="BAU20" s="26"/>
      <c r="BAV20" s="26"/>
      <c r="BAW20" s="26"/>
      <c r="BAX20" s="26"/>
      <c r="BAY20" s="26"/>
      <c r="BAZ20" s="26"/>
      <c r="BBA20" s="26"/>
      <c r="BBB20" s="26"/>
      <c r="BBC20" s="26"/>
      <c r="BBD20" s="26"/>
      <c r="BBE20" s="26"/>
      <c r="BBF20" s="26"/>
      <c r="BBG20" s="26"/>
      <c r="BBH20" s="26"/>
      <c r="BBI20" s="26"/>
      <c r="BBJ20" s="26"/>
      <c r="BBK20" s="26"/>
      <c r="BBL20" s="26"/>
      <c r="BBM20" s="26"/>
      <c r="BBN20" s="26"/>
      <c r="BBO20" s="26"/>
      <c r="BBP20" s="26"/>
      <c r="BBQ20" s="26"/>
      <c r="BBR20" s="26"/>
      <c r="BBS20" s="26"/>
      <c r="BBT20" s="26"/>
      <c r="BBU20" s="26"/>
      <c r="BBV20" s="26"/>
      <c r="BBW20" s="26"/>
      <c r="BBX20" s="26"/>
      <c r="BBY20" s="26"/>
      <c r="BBZ20" s="26"/>
      <c r="BCA20" s="26"/>
      <c r="BCB20" s="26"/>
      <c r="BCC20" s="26"/>
      <c r="BCD20" s="26"/>
      <c r="BCE20" s="26"/>
      <c r="BCF20" s="26"/>
      <c r="BCG20" s="26"/>
      <c r="BCH20" s="26"/>
      <c r="BCI20" s="26"/>
      <c r="BCJ20" s="26"/>
      <c r="BCK20" s="26"/>
      <c r="BCL20" s="26"/>
      <c r="BCM20" s="26"/>
      <c r="BCN20" s="26"/>
      <c r="BCO20" s="26"/>
      <c r="BCP20" s="26"/>
      <c r="BCQ20" s="26"/>
      <c r="BCR20" s="26"/>
      <c r="BCS20" s="26"/>
      <c r="BCT20" s="26"/>
      <c r="BCU20" s="26"/>
      <c r="BCV20" s="26"/>
      <c r="BCW20" s="26"/>
      <c r="BCX20" s="26"/>
      <c r="BCY20" s="26"/>
      <c r="BCZ20" s="26"/>
      <c r="BDA20" s="26"/>
      <c r="BDB20" s="26"/>
      <c r="BDC20" s="26"/>
      <c r="BDD20" s="26"/>
      <c r="BDE20" s="26"/>
      <c r="BDF20" s="26"/>
      <c r="BDG20" s="26"/>
      <c r="BDH20" s="26"/>
      <c r="BDI20" s="26"/>
      <c r="BDJ20" s="26"/>
      <c r="BDK20" s="26"/>
      <c r="BDL20" s="26"/>
      <c r="BDM20" s="26"/>
      <c r="BDN20" s="26"/>
      <c r="BDO20" s="26"/>
      <c r="BDP20" s="26"/>
      <c r="BDQ20" s="26"/>
      <c r="BDR20" s="26"/>
      <c r="BDS20" s="26"/>
      <c r="BDT20" s="26"/>
      <c r="BDU20" s="26"/>
      <c r="BDV20" s="26"/>
      <c r="BDW20" s="26"/>
      <c r="BDX20" s="26"/>
      <c r="BDY20" s="26"/>
      <c r="BDZ20" s="26"/>
      <c r="BEA20" s="26"/>
      <c r="BEB20" s="26"/>
      <c r="BEC20" s="26"/>
      <c r="BED20" s="26"/>
      <c r="BEE20" s="26"/>
      <c r="BEF20" s="26"/>
      <c r="BEG20" s="26"/>
      <c r="BEH20" s="26"/>
      <c r="BEI20" s="26"/>
      <c r="BEJ20" s="26"/>
      <c r="BEK20" s="26"/>
      <c r="BEL20" s="26"/>
      <c r="BEM20" s="26"/>
      <c r="BEN20" s="26"/>
      <c r="BEO20" s="26"/>
      <c r="BEP20" s="26"/>
      <c r="BEQ20" s="26"/>
      <c r="BER20" s="26"/>
      <c r="BES20" s="26"/>
      <c r="BET20" s="26"/>
      <c r="BEU20" s="26"/>
      <c r="BEV20" s="26"/>
      <c r="BEW20" s="26"/>
      <c r="BEX20" s="26"/>
      <c r="BEY20" s="26"/>
      <c r="BEZ20" s="26"/>
      <c r="BFA20" s="26"/>
      <c r="BFB20" s="26"/>
      <c r="BFC20" s="26"/>
      <c r="BFD20" s="26"/>
      <c r="BFE20" s="26"/>
      <c r="BFF20" s="26"/>
      <c r="BFG20" s="26"/>
      <c r="BFH20" s="26"/>
      <c r="BFI20" s="26"/>
      <c r="BFJ20" s="26"/>
      <c r="BFK20" s="26"/>
      <c r="BFL20" s="26"/>
      <c r="BFM20" s="26"/>
      <c r="BFN20" s="26"/>
      <c r="BFO20" s="26"/>
      <c r="BFP20" s="26"/>
      <c r="BFQ20" s="26"/>
      <c r="BFR20" s="26"/>
      <c r="BFS20" s="26"/>
      <c r="BFT20" s="26"/>
      <c r="BFU20" s="26"/>
      <c r="BFV20" s="26"/>
      <c r="BFW20" s="26"/>
      <c r="BFX20" s="26"/>
      <c r="BFY20" s="26"/>
      <c r="BFZ20" s="26"/>
      <c r="BGA20" s="26"/>
      <c r="BGB20" s="26"/>
      <c r="BGC20" s="26"/>
      <c r="BGD20" s="26"/>
      <c r="BGE20" s="26"/>
      <c r="BGF20" s="26"/>
      <c r="BGG20" s="26"/>
      <c r="BGH20" s="26"/>
      <c r="BGI20" s="26"/>
      <c r="BGJ20" s="26"/>
      <c r="BGK20" s="26"/>
      <c r="BGL20" s="26"/>
      <c r="BGM20" s="26"/>
      <c r="BGN20" s="26"/>
      <c r="BGO20" s="26"/>
      <c r="BGP20" s="26"/>
      <c r="BGQ20" s="26"/>
      <c r="BGR20" s="26"/>
      <c r="BGS20" s="26"/>
      <c r="BGT20" s="26"/>
      <c r="BGU20" s="26"/>
      <c r="BGV20" s="26"/>
      <c r="BGW20" s="26"/>
      <c r="BGX20" s="26"/>
      <c r="BGY20" s="26"/>
      <c r="BGZ20" s="26"/>
      <c r="BHA20" s="26"/>
      <c r="BHB20" s="26"/>
      <c r="BHC20" s="26"/>
      <c r="BHD20" s="26"/>
      <c r="BHE20" s="26"/>
      <c r="BHF20" s="26"/>
      <c r="BHG20" s="26"/>
      <c r="BHH20" s="26"/>
      <c r="BHI20" s="26"/>
      <c r="BHJ20" s="26"/>
      <c r="BHK20" s="26"/>
      <c r="BHL20" s="26"/>
      <c r="BHM20" s="26"/>
      <c r="BHN20" s="26"/>
      <c r="BHO20" s="26"/>
      <c r="BHP20" s="26"/>
      <c r="BHQ20" s="26"/>
      <c r="BHR20" s="26"/>
      <c r="BHS20" s="26"/>
      <c r="BHT20" s="26"/>
      <c r="BHU20" s="26"/>
      <c r="BHV20" s="26"/>
      <c r="BHW20" s="26"/>
      <c r="BHX20" s="26"/>
      <c r="BHY20" s="26"/>
      <c r="BHZ20" s="26"/>
      <c r="BIA20" s="26"/>
      <c r="BIB20" s="26"/>
      <c r="BIC20" s="26"/>
      <c r="BID20" s="26"/>
      <c r="BIE20" s="26"/>
      <c r="BIF20" s="26"/>
      <c r="BIG20" s="26"/>
      <c r="BIH20" s="26"/>
      <c r="BII20" s="26"/>
      <c r="BIJ20" s="26"/>
      <c r="BIK20" s="26"/>
      <c r="BIL20" s="26"/>
      <c r="BIM20" s="26"/>
      <c r="BIN20" s="26"/>
      <c r="BIO20" s="26"/>
      <c r="BIP20" s="26"/>
      <c r="BIQ20" s="26"/>
      <c r="BIR20" s="26"/>
      <c r="BIS20" s="26"/>
      <c r="BIT20" s="26"/>
      <c r="BIU20" s="26"/>
      <c r="BIV20" s="26"/>
      <c r="BIW20" s="26"/>
      <c r="BIX20" s="26"/>
      <c r="BIY20" s="26"/>
      <c r="BIZ20" s="26"/>
      <c r="BJA20" s="26"/>
      <c r="BJB20" s="26"/>
      <c r="BJC20" s="26"/>
      <c r="BJD20" s="26"/>
      <c r="BJE20" s="26"/>
      <c r="BJF20" s="26"/>
      <c r="BJG20" s="26"/>
      <c r="BJH20" s="26"/>
      <c r="BJI20" s="26"/>
      <c r="BJJ20" s="26"/>
      <c r="BJK20" s="26"/>
      <c r="BJL20" s="26"/>
      <c r="BJM20" s="26"/>
      <c r="BJN20" s="26"/>
      <c r="BJO20" s="26"/>
      <c r="BJP20" s="26"/>
      <c r="BJQ20" s="26"/>
      <c r="BJR20" s="26"/>
      <c r="BJS20" s="26"/>
      <c r="BJT20" s="26"/>
      <c r="BJU20" s="26"/>
      <c r="BJV20" s="26"/>
      <c r="BJW20" s="26"/>
      <c r="BJX20" s="26"/>
      <c r="BJY20" s="26"/>
      <c r="BJZ20" s="26"/>
      <c r="BKA20" s="26"/>
      <c r="BKB20" s="26"/>
      <c r="BKC20" s="26"/>
      <c r="BKD20" s="26"/>
      <c r="BKE20" s="26"/>
      <c r="BKF20" s="26"/>
      <c r="BKG20" s="26"/>
      <c r="BKH20" s="26"/>
      <c r="BKI20" s="26"/>
      <c r="BKJ20" s="26"/>
      <c r="BKK20" s="26"/>
      <c r="BKL20" s="26"/>
      <c r="BKM20" s="26"/>
      <c r="BKN20" s="26"/>
      <c r="BKO20" s="26"/>
      <c r="BKP20" s="26"/>
      <c r="BKQ20" s="26"/>
      <c r="BKR20" s="26"/>
      <c r="BKS20" s="26"/>
      <c r="BKT20" s="26"/>
      <c r="BKU20" s="26"/>
      <c r="BKV20" s="26"/>
      <c r="BKW20" s="26"/>
      <c r="BKX20" s="26"/>
      <c r="BKY20" s="26"/>
      <c r="BKZ20" s="26"/>
      <c r="BLA20" s="26"/>
      <c r="BLB20" s="26"/>
      <c r="BLC20" s="26"/>
      <c r="BLD20" s="26"/>
      <c r="BLE20" s="26"/>
      <c r="BLF20" s="26"/>
      <c r="BLG20" s="26"/>
      <c r="BLH20" s="26"/>
      <c r="BLI20" s="26"/>
      <c r="BLJ20" s="26"/>
      <c r="BLK20" s="26"/>
      <c r="BLL20" s="26"/>
      <c r="BLM20" s="26"/>
      <c r="BLN20" s="26"/>
      <c r="BLO20" s="26"/>
      <c r="BLP20" s="26"/>
      <c r="BLQ20" s="26"/>
      <c r="BLR20" s="26"/>
      <c r="BLS20" s="26"/>
      <c r="BLT20" s="26"/>
      <c r="BLU20" s="26"/>
      <c r="BLV20" s="26"/>
      <c r="BLW20" s="26"/>
      <c r="BLX20" s="26"/>
      <c r="BLY20" s="26"/>
      <c r="BLZ20" s="26"/>
      <c r="BMA20" s="26"/>
      <c r="BMB20" s="26"/>
      <c r="BMC20" s="26"/>
      <c r="BMD20" s="26"/>
      <c r="BME20" s="26"/>
      <c r="BMF20" s="26"/>
      <c r="BMG20" s="26"/>
      <c r="BMH20" s="26"/>
      <c r="BMI20" s="26"/>
      <c r="BMJ20" s="26"/>
      <c r="BMK20" s="26"/>
      <c r="BML20" s="26"/>
      <c r="BMM20" s="26"/>
      <c r="BMN20" s="26"/>
      <c r="BMO20" s="26"/>
      <c r="BMP20" s="26"/>
      <c r="BMQ20" s="26"/>
      <c r="BMR20" s="26"/>
      <c r="BMS20" s="26"/>
      <c r="BMT20" s="26"/>
      <c r="BMU20" s="26"/>
      <c r="BMV20" s="26"/>
      <c r="BMW20" s="26"/>
      <c r="BMX20" s="26"/>
      <c r="BMY20" s="26"/>
      <c r="BMZ20" s="26"/>
      <c r="BNA20" s="26"/>
      <c r="BNB20" s="26"/>
      <c r="BNC20" s="26"/>
      <c r="BND20" s="26"/>
      <c r="BNE20" s="26"/>
      <c r="BNF20" s="26"/>
      <c r="BNG20" s="26"/>
      <c r="BNH20" s="26"/>
      <c r="BNI20" s="26"/>
      <c r="BNJ20" s="26"/>
      <c r="BNK20" s="26"/>
      <c r="BNL20" s="26"/>
      <c r="BNM20" s="26"/>
      <c r="BNN20" s="26"/>
      <c r="BNO20" s="26"/>
      <c r="BNP20" s="26"/>
      <c r="BNQ20" s="26"/>
      <c r="BNR20" s="26"/>
      <c r="BNS20" s="26"/>
      <c r="BNT20" s="26"/>
      <c r="BNU20" s="26"/>
      <c r="BNV20" s="26"/>
      <c r="BNW20" s="26"/>
      <c r="BNX20" s="26"/>
      <c r="BNY20" s="26"/>
      <c r="BNZ20" s="26"/>
      <c r="BOA20" s="26"/>
      <c r="BOB20" s="26"/>
      <c r="BOC20" s="26"/>
      <c r="BOD20" s="26"/>
      <c r="BOE20" s="26"/>
      <c r="BOF20" s="26"/>
      <c r="BOG20" s="26"/>
      <c r="BOH20" s="26"/>
      <c r="BOI20" s="26"/>
      <c r="BOJ20" s="26"/>
      <c r="BOK20" s="26"/>
      <c r="BOL20" s="26"/>
      <c r="BOM20" s="26"/>
      <c r="BON20" s="26"/>
      <c r="BOO20" s="26"/>
      <c r="BOP20" s="26"/>
      <c r="BOQ20" s="26"/>
      <c r="BOR20" s="26"/>
      <c r="BOS20" s="26"/>
      <c r="BOT20" s="26"/>
      <c r="BOU20" s="26"/>
      <c r="BOV20" s="26"/>
      <c r="BOW20" s="26"/>
      <c r="BOX20" s="26"/>
      <c r="BOY20" s="26"/>
      <c r="BOZ20" s="26"/>
      <c r="BPA20" s="26"/>
      <c r="BPB20" s="26"/>
      <c r="BPC20" s="26"/>
      <c r="BPD20" s="26"/>
      <c r="BPE20" s="26"/>
      <c r="BPF20" s="26"/>
      <c r="BPG20" s="26"/>
      <c r="BPH20" s="26"/>
      <c r="BPI20" s="26"/>
      <c r="BPJ20" s="26"/>
      <c r="BPK20" s="26"/>
      <c r="BPL20" s="26"/>
      <c r="BPM20" s="26"/>
      <c r="BPN20" s="26"/>
      <c r="BPO20" s="26"/>
      <c r="BPP20" s="26"/>
      <c r="BPQ20" s="26"/>
      <c r="BPR20" s="26"/>
      <c r="BPS20" s="26"/>
      <c r="BPT20" s="26"/>
      <c r="BPU20" s="26"/>
      <c r="BPV20" s="26"/>
      <c r="BPW20" s="26"/>
      <c r="BPX20" s="26"/>
      <c r="BPY20" s="26"/>
      <c r="BPZ20" s="26"/>
      <c r="BQA20" s="26"/>
      <c r="BQB20" s="26"/>
      <c r="BQC20" s="26"/>
      <c r="BQD20" s="26"/>
      <c r="BQE20" s="26"/>
      <c r="BQF20" s="26"/>
      <c r="BQG20" s="26"/>
      <c r="BQH20" s="26"/>
      <c r="BQI20" s="26"/>
      <c r="BQJ20" s="26"/>
      <c r="BQK20" s="26"/>
      <c r="BQL20" s="26"/>
      <c r="BQM20" s="26"/>
      <c r="BQN20" s="26"/>
      <c r="BQO20" s="26"/>
      <c r="BQP20" s="26"/>
      <c r="BQQ20" s="26"/>
      <c r="BQR20" s="26"/>
      <c r="BQS20" s="26"/>
      <c r="BQT20" s="26"/>
      <c r="BQU20" s="26"/>
      <c r="BQV20" s="26"/>
      <c r="BQW20" s="26"/>
      <c r="BQX20" s="26"/>
      <c r="BQY20" s="26"/>
      <c r="BQZ20" s="26"/>
      <c r="BRA20" s="26"/>
      <c r="BRB20" s="26"/>
      <c r="BRC20" s="26"/>
      <c r="BRD20" s="26"/>
      <c r="BRE20" s="26"/>
      <c r="BRF20" s="26"/>
      <c r="BRG20" s="26"/>
      <c r="BRH20" s="26"/>
      <c r="BRI20" s="26"/>
      <c r="BRJ20" s="26"/>
      <c r="BRK20" s="26"/>
      <c r="BRL20" s="26"/>
      <c r="BRM20" s="26"/>
      <c r="BRN20" s="26"/>
      <c r="BRO20" s="26"/>
      <c r="BRP20" s="26"/>
      <c r="BRQ20" s="26"/>
      <c r="BRR20" s="26"/>
      <c r="BRS20" s="26"/>
      <c r="BRT20" s="26"/>
      <c r="BRU20" s="26"/>
      <c r="BRV20" s="26"/>
      <c r="BRW20" s="26"/>
      <c r="BRX20" s="26"/>
      <c r="BRY20" s="26"/>
      <c r="BRZ20" s="26"/>
      <c r="BSA20" s="26"/>
      <c r="BSB20" s="26"/>
      <c r="BSC20" s="26"/>
      <c r="BSD20" s="26"/>
      <c r="BSE20" s="26"/>
      <c r="BSF20" s="26"/>
      <c r="BSG20" s="26"/>
      <c r="BSH20" s="26"/>
      <c r="BSI20" s="26"/>
      <c r="BSJ20" s="26"/>
      <c r="BSK20" s="26"/>
      <c r="BSL20" s="26"/>
      <c r="BSM20" s="26"/>
      <c r="BSN20" s="26"/>
      <c r="BSO20" s="26"/>
      <c r="BSP20" s="26"/>
      <c r="BSQ20" s="26"/>
      <c r="BSR20" s="26"/>
      <c r="BSS20" s="26"/>
      <c r="BST20" s="26"/>
      <c r="BSU20" s="26"/>
      <c r="BSV20" s="26"/>
      <c r="BSW20" s="26"/>
      <c r="BSX20" s="26"/>
      <c r="BSY20" s="26"/>
      <c r="BSZ20" s="26"/>
      <c r="BTA20" s="26"/>
      <c r="BTB20" s="26"/>
      <c r="BTC20" s="26"/>
      <c r="BTD20" s="26"/>
      <c r="BTE20" s="26"/>
      <c r="BTF20" s="26"/>
      <c r="BTG20" s="26"/>
      <c r="BTH20" s="26"/>
      <c r="BTI20" s="26"/>
      <c r="BTJ20" s="26"/>
      <c r="BTK20" s="26"/>
      <c r="BTL20" s="26"/>
      <c r="BTM20" s="26"/>
      <c r="BTN20" s="26"/>
      <c r="BTO20" s="26"/>
      <c r="BTP20" s="26"/>
      <c r="BTQ20" s="26"/>
      <c r="BTR20" s="26"/>
      <c r="BTS20" s="26"/>
      <c r="BTT20" s="26"/>
      <c r="BTU20" s="26"/>
      <c r="BTV20" s="26"/>
      <c r="BTW20" s="26"/>
      <c r="BTX20" s="26"/>
      <c r="BTY20" s="26"/>
      <c r="BTZ20" s="26"/>
      <c r="BUA20" s="26"/>
      <c r="BUB20" s="26"/>
      <c r="BUC20" s="26"/>
      <c r="BUD20" s="26"/>
      <c r="BUE20" s="26"/>
      <c r="BUF20" s="26"/>
      <c r="BUG20" s="26"/>
      <c r="BUH20" s="26"/>
      <c r="BUI20" s="26"/>
      <c r="BUJ20" s="26"/>
      <c r="BUK20" s="26"/>
      <c r="BUL20" s="26"/>
      <c r="BUM20" s="26"/>
      <c r="BUN20" s="26"/>
      <c r="BUO20" s="26"/>
      <c r="BUP20" s="26"/>
      <c r="BUQ20" s="26"/>
      <c r="BUR20" s="26"/>
      <c r="BUS20" s="26"/>
      <c r="BUT20" s="26"/>
      <c r="BUU20" s="26"/>
      <c r="BUV20" s="26"/>
      <c r="BUW20" s="26"/>
      <c r="BUX20" s="26"/>
      <c r="BUY20" s="26"/>
      <c r="BUZ20" s="26"/>
      <c r="BVA20" s="26"/>
      <c r="BVB20" s="26"/>
      <c r="BVC20" s="26"/>
      <c r="BVD20" s="26"/>
      <c r="BVE20" s="26"/>
      <c r="BVF20" s="26"/>
      <c r="BVG20" s="26"/>
      <c r="BVH20" s="26"/>
      <c r="BVI20" s="26"/>
      <c r="BVJ20" s="26"/>
      <c r="BVK20" s="26"/>
      <c r="BVL20" s="26"/>
      <c r="BVM20" s="26"/>
      <c r="BVN20" s="26"/>
      <c r="BVO20" s="26"/>
      <c r="BVP20" s="26"/>
      <c r="BVQ20" s="26"/>
      <c r="BVR20" s="26"/>
      <c r="BVS20" s="26"/>
      <c r="BVT20" s="26"/>
      <c r="BVU20" s="26"/>
      <c r="BVV20" s="26"/>
      <c r="BVW20" s="26"/>
      <c r="BVX20" s="26"/>
      <c r="BVY20" s="26"/>
      <c r="BVZ20" s="26"/>
      <c r="BWA20" s="26"/>
      <c r="BWB20" s="26"/>
      <c r="BWC20" s="26"/>
      <c r="BWD20" s="26"/>
      <c r="BWE20" s="26"/>
      <c r="BWF20" s="26"/>
      <c r="BWG20" s="26"/>
      <c r="BWH20" s="26"/>
      <c r="BWI20" s="26"/>
      <c r="BWJ20" s="26"/>
      <c r="BWK20" s="26"/>
      <c r="BWL20" s="26"/>
      <c r="BWM20" s="26"/>
      <c r="BWN20" s="26"/>
      <c r="BWO20" s="26"/>
      <c r="BWP20" s="26"/>
      <c r="BWQ20" s="26"/>
      <c r="BWR20" s="26"/>
      <c r="BWS20" s="26"/>
      <c r="BWT20" s="26"/>
      <c r="BWU20" s="26"/>
      <c r="BWV20" s="26"/>
      <c r="BWW20" s="26"/>
      <c r="BWX20" s="26"/>
      <c r="BWY20" s="26"/>
      <c r="BWZ20" s="26"/>
      <c r="BXA20" s="26"/>
      <c r="BXB20" s="26"/>
      <c r="BXC20" s="26"/>
      <c r="BXD20" s="26"/>
      <c r="BXE20" s="26"/>
      <c r="BXF20" s="26"/>
      <c r="BXG20" s="26"/>
      <c r="BXH20" s="26"/>
      <c r="BXI20" s="26"/>
      <c r="BXJ20" s="26"/>
      <c r="BXK20" s="26"/>
      <c r="BXL20" s="26"/>
      <c r="BXM20" s="26"/>
      <c r="BXN20" s="26"/>
      <c r="BXO20" s="26"/>
      <c r="BXP20" s="26"/>
      <c r="BXQ20" s="26"/>
      <c r="BXR20" s="26"/>
      <c r="BXS20" s="26"/>
      <c r="BXT20" s="26"/>
      <c r="BXU20" s="26"/>
      <c r="BXV20" s="26"/>
      <c r="BXW20" s="26"/>
      <c r="BXX20" s="26"/>
      <c r="BXY20" s="26"/>
      <c r="BXZ20" s="26"/>
      <c r="BYA20" s="26"/>
      <c r="BYB20" s="26"/>
      <c r="BYC20" s="26"/>
      <c r="BYD20" s="26"/>
      <c r="BYE20" s="26"/>
      <c r="BYF20" s="26"/>
      <c r="BYG20" s="26"/>
      <c r="BYH20" s="26"/>
      <c r="BYI20" s="26"/>
      <c r="BYJ20" s="26"/>
      <c r="BYK20" s="26"/>
      <c r="BYL20" s="26"/>
      <c r="BYM20" s="26"/>
      <c r="BYN20" s="26"/>
      <c r="BYO20" s="26"/>
      <c r="BYP20" s="26"/>
      <c r="BYQ20" s="26"/>
      <c r="BYR20" s="26"/>
      <c r="BYS20" s="26"/>
      <c r="BYT20" s="26"/>
      <c r="BYU20" s="26"/>
      <c r="BYV20" s="26"/>
      <c r="BYW20" s="26"/>
      <c r="BYX20" s="26"/>
      <c r="BYY20" s="26"/>
      <c r="BYZ20" s="26"/>
      <c r="BZA20" s="26"/>
      <c r="BZB20" s="26"/>
      <c r="BZC20" s="26"/>
      <c r="BZD20" s="26"/>
      <c r="BZE20" s="26"/>
      <c r="BZF20" s="26"/>
      <c r="BZG20" s="26"/>
      <c r="BZH20" s="26"/>
      <c r="BZI20" s="26"/>
      <c r="BZJ20" s="26"/>
      <c r="BZK20" s="26"/>
      <c r="BZL20" s="26"/>
      <c r="BZM20" s="26"/>
      <c r="BZN20" s="26"/>
      <c r="BZO20" s="26"/>
      <c r="BZP20" s="26"/>
      <c r="BZQ20" s="26"/>
      <c r="BZR20" s="26"/>
      <c r="BZS20" s="26"/>
      <c r="BZT20" s="26"/>
      <c r="BZU20" s="26"/>
      <c r="BZV20" s="26"/>
      <c r="BZW20" s="26"/>
      <c r="BZX20" s="26"/>
      <c r="BZY20" s="26"/>
      <c r="BZZ20" s="26"/>
      <c r="CAA20" s="26"/>
      <c r="CAB20" s="26"/>
      <c r="CAC20" s="26"/>
      <c r="CAD20" s="26"/>
      <c r="CAE20" s="26"/>
      <c r="CAF20" s="26"/>
      <c r="CAG20" s="26"/>
      <c r="CAH20" s="26"/>
      <c r="CAI20" s="26"/>
      <c r="CAJ20" s="26"/>
      <c r="CAK20" s="26"/>
      <c r="CAL20" s="26"/>
      <c r="CAM20" s="26"/>
      <c r="CAN20" s="26"/>
      <c r="CAO20" s="26"/>
      <c r="CAP20" s="26"/>
      <c r="CAQ20" s="26"/>
      <c r="CAR20" s="26"/>
      <c r="CAS20" s="26"/>
      <c r="CAT20" s="26"/>
      <c r="CAU20" s="26"/>
      <c r="CAV20" s="26"/>
      <c r="CAW20" s="26"/>
      <c r="CAX20" s="26"/>
      <c r="CAY20" s="26"/>
      <c r="CAZ20" s="26"/>
      <c r="CBA20" s="26"/>
      <c r="CBB20" s="26"/>
      <c r="CBC20" s="26"/>
      <c r="CBD20" s="26"/>
      <c r="CBE20" s="26"/>
      <c r="CBF20" s="26"/>
      <c r="CBG20" s="26"/>
      <c r="CBH20" s="26"/>
      <c r="CBI20" s="26"/>
      <c r="CBJ20" s="26"/>
      <c r="CBK20" s="26"/>
      <c r="CBL20" s="26"/>
      <c r="CBM20" s="26"/>
      <c r="CBN20" s="26"/>
      <c r="CBO20" s="26"/>
      <c r="CBP20" s="26"/>
      <c r="CBQ20" s="26"/>
      <c r="CBR20" s="26"/>
      <c r="CBS20" s="26"/>
      <c r="CBT20" s="26"/>
      <c r="CBU20" s="26"/>
      <c r="CBV20" s="26"/>
      <c r="CBW20" s="26"/>
      <c r="CBX20" s="26"/>
      <c r="CBY20" s="26"/>
      <c r="CBZ20" s="26"/>
      <c r="CCA20" s="26"/>
      <c r="CCB20" s="26"/>
      <c r="CCC20" s="26"/>
      <c r="CCD20" s="26"/>
      <c r="CCE20" s="26"/>
      <c r="CCF20" s="26"/>
      <c r="CCG20" s="26"/>
      <c r="CCH20" s="26"/>
      <c r="CCI20" s="26"/>
      <c r="CCJ20" s="26"/>
      <c r="CCK20" s="26"/>
      <c r="CCL20" s="26"/>
      <c r="CCM20" s="26"/>
      <c r="CCN20" s="26"/>
      <c r="CCO20" s="26"/>
      <c r="CCP20" s="26"/>
      <c r="CCQ20" s="26"/>
      <c r="CCR20" s="26"/>
      <c r="CCS20" s="26"/>
      <c r="CCT20" s="26"/>
      <c r="CCU20" s="26"/>
      <c r="CCV20" s="26"/>
      <c r="CCW20" s="26"/>
      <c r="CCX20" s="26"/>
      <c r="CCY20" s="26"/>
      <c r="CCZ20" s="26"/>
      <c r="CDA20" s="26"/>
      <c r="CDB20" s="26"/>
      <c r="CDC20" s="26"/>
      <c r="CDD20" s="26"/>
      <c r="CDE20" s="26"/>
      <c r="CDF20" s="26"/>
      <c r="CDG20" s="26"/>
      <c r="CDH20" s="26"/>
      <c r="CDI20" s="26"/>
      <c r="CDJ20" s="26"/>
      <c r="CDK20" s="26"/>
      <c r="CDL20" s="26"/>
      <c r="CDM20" s="26"/>
      <c r="CDN20" s="26"/>
      <c r="CDO20" s="26"/>
      <c r="CDP20" s="26"/>
      <c r="CDQ20" s="26"/>
      <c r="CDR20" s="26"/>
      <c r="CDS20" s="26"/>
      <c r="CDT20" s="26"/>
      <c r="CDU20" s="26"/>
      <c r="CDV20" s="26"/>
      <c r="CDW20" s="26"/>
      <c r="CDX20" s="26"/>
      <c r="CDY20" s="26"/>
      <c r="CDZ20" s="26"/>
      <c r="CEA20" s="26"/>
      <c r="CEB20" s="26"/>
      <c r="CEC20" s="26"/>
      <c r="CED20" s="26"/>
      <c r="CEE20" s="26"/>
      <c r="CEF20" s="26"/>
      <c r="CEG20" s="26"/>
      <c r="CEH20" s="26"/>
      <c r="CEI20" s="26"/>
      <c r="CEJ20" s="26"/>
      <c r="CEK20" s="26"/>
      <c r="CEL20" s="26"/>
      <c r="CEM20" s="26"/>
      <c r="CEN20" s="26"/>
      <c r="CEO20" s="26"/>
      <c r="CEP20" s="26"/>
      <c r="CEQ20" s="26"/>
      <c r="CER20" s="26"/>
      <c r="CES20" s="26"/>
      <c r="CET20" s="26"/>
      <c r="CEU20" s="26"/>
      <c r="CEV20" s="26"/>
      <c r="CEW20" s="26"/>
      <c r="CEX20" s="26"/>
      <c r="CEY20" s="26"/>
      <c r="CEZ20" s="26"/>
      <c r="CFA20" s="26"/>
      <c r="CFB20" s="26"/>
      <c r="CFC20" s="26"/>
      <c r="CFD20" s="26"/>
      <c r="CFE20" s="26"/>
      <c r="CFF20" s="26"/>
      <c r="CFG20" s="26"/>
      <c r="CFH20" s="26"/>
      <c r="CFI20" s="26"/>
      <c r="CFJ20" s="26"/>
      <c r="CFK20" s="26"/>
      <c r="CFL20" s="26"/>
      <c r="CFM20" s="26"/>
      <c r="CFN20" s="26"/>
      <c r="CFO20" s="26"/>
      <c r="CFP20" s="26"/>
      <c r="CFQ20" s="26"/>
      <c r="CFR20" s="26"/>
      <c r="CFS20" s="26"/>
      <c r="CFT20" s="26"/>
      <c r="CFU20" s="26"/>
      <c r="CFV20" s="26"/>
      <c r="CFW20" s="26"/>
      <c r="CFX20" s="26"/>
      <c r="CFY20" s="26"/>
      <c r="CFZ20" s="26"/>
      <c r="CGA20" s="26"/>
      <c r="CGB20" s="26"/>
      <c r="CGC20" s="26"/>
      <c r="CGD20" s="26"/>
      <c r="CGE20" s="26"/>
      <c r="CGF20" s="26"/>
      <c r="CGG20" s="26"/>
      <c r="CGH20" s="26"/>
      <c r="CGI20" s="26"/>
      <c r="CGJ20" s="26"/>
      <c r="CGK20" s="26"/>
      <c r="CGL20" s="26"/>
      <c r="CGM20" s="26"/>
      <c r="CGN20" s="26"/>
      <c r="CGO20" s="26"/>
      <c r="CGP20" s="26"/>
      <c r="CGQ20" s="26"/>
      <c r="CGR20" s="26"/>
      <c r="CGS20" s="26"/>
      <c r="CGT20" s="26"/>
      <c r="CGU20" s="26"/>
      <c r="CGV20" s="26"/>
      <c r="CGW20" s="26"/>
      <c r="CGX20" s="26"/>
      <c r="CGY20" s="26"/>
      <c r="CGZ20" s="26"/>
      <c r="CHA20" s="26"/>
      <c r="CHB20" s="26"/>
      <c r="CHC20" s="26"/>
      <c r="CHD20" s="26"/>
      <c r="CHE20" s="26"/>
      <c r="CHF20" s="26"/>
      <c r="CHG20" s="26"/>
      <c r="CHH20" s="26"/>
      <c r="CHI20" s="26"/>
      <c r="CHJ20" s="26"/>
      <c r="CHK20" s="26"/>
      <c r="CHL20" s="26"/>
      <c r="CHM20" s="26"/>
      <c r="CHN20" s="26"/>
      <c r="CHO20" s="26"/>
      <c r="CHP20" s="26"/>
      <c r="CHQ20" s="26"/>
      <c r="CHR20" s="26"/>
      <c r="CHS20" s="26"/>
      <c r="CHT20" s="26"/>
      <c r="CHU20" s="26"/>
      <c r="CHV20" s="26"/>
      <c r="CHW20" s="26"/>
      <c r="CHX20" s="26"/>
      <c r="CHY20" s="26"/>
      <c r="CHZ20" s="26"/>
      <c r="CIA20" s="26"/>
      <c r="CIB20" s="26"/>
      <c r="CIC20" s="26"/>
      <c r="CID20" s="26"/>
      <c r="CIE20" s="26"/>
      <c r="CIF20" s="26"/>
      <c r="CIG20" s="26"/>
      <c r="CIH20" s="26"/>
      <c r="CII20" s="26"/>
      <c r="CIJ20" s="26"/>
      <c r="CIK20" s="26"/>
      <c r="CIL20" s="26"/>
      <c r="CIM20" s="26"/>
      <c r="CIN20" s="26"/>
      <c r="CIO20" s="26"/>
      <c r="CIP20" s="26"/>
      <c r="CIQ20" s="26"/>
      <c r="CIR20" s="26"/>
      <c r="CIS20" s="26"/>
      <c r="CIT20" s="26"/>
      <c r="CIU20" s="26"/>
      <c r="CIV20" s="26"/>
      <c r="CIW20" s="26"/>
      <c r="CIX20" s="26"/>
      <c r="CIY20" s="26"/>
      <c r="CIZ20" s="26"/>
      <c r="CJA20" s="26"/>
      <c r="CJB20" s="26"/>
      <c r="CJC20" s="26"/>
      <c r="CJD20" s="26"/>
      <c r="CJE20" s="26"/>
      <c r="CJF20" s="26"/>
      <c r="CJG20" s="26"/>
      <c r="CJH20" s="26"/>
      <c r="CJI20" s="26"/>
      <c r="CJJ20" s="26"/>
      <c r="CJK20" s="26"/>
      <c r="CJL20" s="26"/>
      <c r="CJM20" s="26"/>
      <c r="CJN20" s="26"/>
      <c r="CJO20" s="26"/>
      <c r="CJP20" s="26"/>
      <c r="CJQ20" s="26"/>
      <c r="CJR20" s="26"/>
      <c r="CJS20" s="26"/>
      <c r="CJT20" s="26"/>
      <c r="CJU20" s="26"/>
      <c r="CJV20" s="26"/>
      <c r="CJW20" s="26"/>
      <c r="CJX20" s="26"/>
      <c r="CJY20" s="26"/>
      <c r="CJZ20" s="26"/>
      <c r="CKA20" s="26"/>
      <c r="CKB20" s="26"/>
      <c r="CKC20" s="26"/>
      <c r="CKD20" s="26"/>
      <c r="CKE20" s="26"/>
      <c r="CKF20" s="26"/>
      <c r="CKG20" s="26"/>
      <c r="CKH20" s="26"/>
      <c r="CKI20" s="26"/>
      <c r="CKJ20" s="26"/>
      <c r="CKK20" s="26"/>
      <c r="CKL20" s="26"/>
      <c r="CKM20" s="26"/>
      <c r="CKN20" s="26"/>
      <c r="CKO20" s="26"/>
      <c r="CKP20" s="26"/>
      <c r="CKQ20" s="26"/>
      <c r="CKR20" s="26"/>
      <c r="CKS20" s="26"/>
      <c r="CKT20" s="26"/>
      <c r="CKU20" s="26"/>
      <c r="CKV20" s="26"/>
      <c r="CKW20" s="26"/>
      <c r="CKX20" s="26"/>
      <c r="CKY20" s="26"/>
      <c r="CKZ20" s="26"/>
      <c r="CLA20" s="26"/>
      <c r="CLB20" s="26"/>
      <c r="CLC20" s="26"/>
      <c r="CLD20" s="26"/>
      <c r="CLE20" s="26"/>
      <c r="CLF20" s="26"/>
      <c r="CLG20" s="26"/>
      <c r="CLH20" s="26"/>
      <c r="CLI20" s="26"/>
      <c r="CLJ20" s="26"/>
      <c r="CLK20" s="26"/>
      <c r="CLL20" s="26"/>
      <c r="CLM20" s="26"/>
      <c r="CLN20" s="26"/>
      <c r="CLO20" s="26"/>
      <c r="CLP20" s="26"/>
      <c r="CLQ20" s="26"/>
      <c r="CLR20" s="26"/>
      <c r="CLS20" s="26"/>
      <c r="CLT20" s="26"/>
      <c r="CLU20" s="26"/>
      <c r="CLV20" s="26"/>
      <c r="CLW20" s="26"/>
      <c r="CLX20" s="26"/>
      <c r="CLY20" s="26"/>
      <c r="CLZ20" s="26"/>
      <c r="CMA20" s="26"/>
      <c r="CMB20" s="26"/>
      <c r="CMC20" s="26"/>
      <c r="CMD20" s="26"/>
      <c r="CME20" s="26"/>
      <c r="CMF20" s="26"/>
      <c r="CMG20" s="26"/>
      <c r="CMH20" s="26"/>
      <c r="CMI20" s="26"/>
      <c r="CMJ20" s="26"/>
      <c r="CMK20" s="26"/>
      <c r="CML20" s="26"/>
      <c r="CMM20" s="26"/>
      <c r="CMN20" s="26"/>
      <c r="CMO20" s="26"/>
      <c r="CMP20" s="26"/>
      <c r="CMQ20" s="26"/>
      <c r="CMR20" s="26"/>
      <c r="CMS20" s="26"/>
      <c r="CMT20" s="26"/>
      <c r="CMU20" s="26"/>
      <c r="CMV20" s="26"/>
      <c r="CMW20" s="26"/>
      <c r="CMX20" s="26"/>
      <c r="CMY20" s="26"/>
      <c r="CMZ20" s="26"/>
      <c r="CNA20" s="26"/>
      <c r="CNB20" s="26"/>
      <c r="CNC20" s="26"/>
      <c r="CND20" s="26"/>
      <c r="CNE20" s="26"/>
      <c r="CNF20" s="26"/>
      <c r="CNG20" s="26"/>
      <c r="CNH20" s="26"/>
      <c r="CNI20" s="26"/>
      <c r="CNJ20" s="26"/>
      <c r="CNK20" s="26"/>
      <c r="CNL20" s="26"/>
      <c r="CNM20" s="26"/>
      <c r="CNN20" s="26"/>
      <c r="CNO20" s="26"/>
      <c r="CNP20" s="26"/>
      <c r="CNQ20" s="26"/>
      <c r="CNR20" s="26"/>
      <c r="CNS20" s="26"/>
      <c r="CNT20" s="26"/>
      <c r="CNU20" s="26"/>
      <c r="CNV20" s="26"/>
      <c r="CNW20" s="26"/>
      <c r="CNX20" s="26"/>
      <c r="CNY20" s="26"/>
      <c r="CNZ20" s="26"/>
      <c r="COA20" s="26"/>
      <c r="COB20" s="26"/>
      <c r="COC20" s="26"/>
      <c r="COD20" s="26"/>
      <c r="COE20" s="26"/>
      <c r="COF20" s="26"/>
      <c r="COG20" s="26"/>
      <c r="COH20" s="26"/>
      <c r="COI20" s="26"/>
      <c r="COJ20" s="26"/>
      <c r="COK20" s="26"/>
      <c r="COL20" s="26"/>
      <c r="COM20" s="26"/>
      <c r="CON20" s="26"/>
      <c r="COO20" s="26"/>
      <c r="COP20" s="26"/>
      <c r="COQ20" s="26"/>
      <c r="COR20" s="26"/>
      <c r="COS20" s="26"/>
      <c r="COT20" s="26"/>
      <c r="COU20" s="26"/>
      <c r="COV20" s="26"/>
      <c r="COW20" s="26"/>
      <c r="COX20" s="26"/>
      <c r="COY20" s="26"/>
      <c r="COZ20" s="26"/>
      <c r="CPA20" s="26"/>
      <c r="CPB20" s="26"/>
      <c r="CPC20" s="26"/>
      <c r="CPD20" s="26"/>
      <c r="CPE20" s="26"/>
      <c r="CPF20" s="26"/>
      <c r="CPG20" s="26"/>
      <c r="CPH20" s="26"/>
      <c r="CPI20" s="26"/>
      <c r="CPJ20" s="26"/>
      <c r="CPK20" s="26"/>
      <c r="CPL20" s="26"/>
      <c r="CPM20" s="26"/>
      <c r="CPN20" s="26"/>
      <c r="CPO20" s="26"/>
      <c r="CPP20" s="26"/>
      <c r="CPQ20" s="26"/>
      <c r="CPR20" s="26"/>
      <c r="CPS20" s="26"/>
      <c r="CPT20" s="26"/>
      <c r="CPU20" s="26"/>
      <c r="CPV20" s="26"/>
      <c r="CPW20" s="26"/>
      <c r="CPX20" s="26"/>
      <c r="CPY20" s="26"/>
      <c r="CPZ20" s="26"/>
      <c r="CQA20" s="26"/>
      <c r="CQB20" s="26"/>
      <c r="CQC20" s="26"/>
      <c r="CQD20" s="26"/>
      <c r="CQE20" s="26"/>
      <c r="CQF20" s="26"/>
      <c r="CQG20" s="26"/>
      <c r="CQH20" s="26"/>
      <c r="CQI20" s="26"/>
      <c r="CQJ20" s="26"/>
      <c r="CQK20" s="26"/>
      <c r="CQL20" s="26"/>
      <c r="CQM20" s="26"/>
      <c r="CQN20" s="26"/>
      <c r="CQO20" s="26"/>
      <c r="CQP20" s="26"/>
      <c r="CQQ20" s="26"/>
      <c r="CQR20" s="26"/>
      <c r="CQS20" s="26"/>
      <c r="CQT20" s="26"/>
      <c r="CQU20" s="26"/>
      <c r="CQV20" s="26"/>
      <c r="CQW20" s="26"/>
      <c r="CQX20" s="26"/>
      <c r="CQY20" s="26"/>
      <c r="CQZ20" s="26"/>
      <c r="CRA20" s="26"/>
      <c r="CRB20" s="26"/>
      <c r="CRC20" s="26"/>
      <c r="CRD20" s="26"/>
      <c r="CRE20" s="26"/>
      <c r="CRF20" s="26"/>
      <c r="CRG20" s="26"/>
      <c r="CRH20" s="26"/>
      <c r="CRI20" s="26"/>
      <c r="CRJ20" s="26"/>
      <c r="CRK20" s="26"/>
      <c r="CRL20" s="26"/>
      <c r="CRM20" s="26"/>
      <c r="CRN20" s="26"/>
      <c r="CRO20" s="26"/>
      <c r="CRP20" s="26"/>
      <c r="CRQ20" s="26"/>
      <c r="CRR20" s="26"/>
      <c r="CRS20" s="26"/>
      <c r="CRT20" s="26"/>
      <c r="CRU20" s="26"/>
      <c r="CRV20" s="26"/>
      <c r="CRW20" s="26"/>
      <c r="CRX20" s="26"/>
      <c r="CRY20" s="26"/>
      <c r="CRZ20" s="26"/>
      <c r="CSA20" s="26"/>
      <c r="CSB20" s="26"/>
      <c r="CSC20" s="26"/>
      <c r="CSD20" s="26"/>
      <c r="CSE20" s="26"/>
      <c r="CSF20" s="26"/>
      <c r="CSG20" s="26"/>
      <c r="CSH20" s="26"/>
      <c r="CSI20" s="26"/>
      <c r="CSJ20" s="26"/>
      <c r="CSK20" s="26"/>
      <c r="CSL20" s="26"/>
      <c r="CSM20" s="26"/>
      <c r="CSN20" s="26"/>
      <c r="CSO20" s="26"/>
      <c r="CSP20" s="26"/>
      <c r="CSQ20" s="26"/>
      <c r="CSR20" s="26"/>
      <c r="CSS20" s="26"/>
      <c r="CST20" s="26"/>
      <c r="CSU20" s="26"/>
      <c r="CSV20" s="26"/>
      <c r="CSW20" s="26"/>
      <c r="CSX20" s="26"/>
      <c r="CSY20" s="26"/>
      <c r="CSZ20" s="26"/>
      <c r="CTA20" s="26"/>
      <c r="CTB20" s="26"/>
      <c r="CTC20" s="26"/>
      <c r="CTD20" s="26"/>
      <c r="CTE20" s="26"/>
      <c r="CTF20" s="26"/>
      <c r="CTG20" s="26"/>
      <c r="CTH20" s="26"/>
      <c r="CTI20" s="26"/>
      <c r="CTJ20" s="26"/>
      <c r="CTK20" s="26"/>
      <c r="CTL20" s="26"/>
      <c r="CTM20" s="26"/>
      <c r="CTN20" s="26"/>
      <c r="CTO20" s="26"/>
      <c r="CTP20" s="26"/>
      <c r="CTQ20" s="26"/>
      <c r="CTR20" s="26"/>
      <c r="CTS20" s="26"/>
      <c r="CTT20" s="26"/>
      <c r="CTU20" s="26"/>
      <c r="CTV20" s="26"/>
      <c r="CTW20" s="26"/>
      <c r="CTX20" s="26"/>
      <c r="CTY20" s="26"/>
      <c r="CTZ20" s="26"/>
      <c r="CUA20" s="26"/>
      <c r="CUB20" s="26"/>
      <c r="CUC20" s="26"/>
      <c r="CUD20" s="26"/>
      <c r="CUE20" s="26"/>
      <c r="CUF20" s="26"/>
      <c r="CUG20" s="26"/>
      <c r="CUH20" s="26"/>
      <c r="CUI20" s="26"/>
      <c r="CUJ20" s="26"/>
      <c r="CUK20" s="26"/>
      <c r="CUL20" s="26"/>
      <c r="CUM20" s="26"/>
      <c r="CUN20" s="26"/>
      <c r="CUO20" s="26"/>
      <c r="CUP20" s="26"/>
      <c r="CUQ20" s="26"/>
      <c r="CUR20" s="26"/>
      <c r="CUS20" s="26"/>
      <c r="CUT20" s="26"/>
      <c r="CUU20" s="26"/>
      <c r="CUV20" s="26"/>
      <c r="CUW20" s="26"/>
      <c r="CUX20" s="26"/>
      <c r="CUY20" s="26"/>
      <c r="CUZ20" s="26"/>
      <c r="CVA20" s="26"/>
      <c r="CVB20" s="26"/>
      <c r="CVC20" s="26"/>
      <c r="CVD20" s="26"/>
      <c r="CVE20" s="26"/>
      <c r="CVF20" s="26"/>
      <c r="CVG20" s="26"/>
      <c r="CVH20" s="26"/>
      <c r="CVI20" s="26"/>
      <c r="CVJ20" s="26"/>
      <c r="CVK20" s="26"/>
      <c r="CVL20" s="26"/>
      <c r="CVM20" s="26"/>
      <c r="CVN20" s="26"/>
      <c r="CVO20" s="26"/>
      <c r="CVP20" s="26"/>
      <c r="CVQ20" s="26"/>
      <c r="CVR20" s="26"/>
      <c r="CVS20" s="26"/>
      <c r="CVT20" s="26"/>
      <c r="CVU20" s="26"/>
      <c r="CVV20" s="26"/>
      <c r="CVW20" s="26"/>
      <c r="CVX20" s="26"/>
      <c r="CVY20" s="26"/>
      <c r="CVZ20" s="26"/>
      <c r="CWA20" s="26"/>
      <c r="CWB20" s="26"/>
      <c r="CWC20" s="26"/>
      <c r="CWD20" s="26"/>
      <c r="CWE20" s="26"/>
      <c r="CWF20" s="26"/>
      <c r="CWG20" s="26"/>
      <c r="CWH20" s="26"/>
      <c r="CWI20" s="26"/>
      <c r="CWJ20" s="26"/>
      <c r="CWK20" s="26"/>
      <c r="CWL20" s="26"/>
      <c r="CWM20" s="26"/>
      <c r="CWN20" s="26"/>
      <c r="CWO20" s="26"/>
      <c r="CWP20" s="26"/>
      <c r="CWQ20" s="26"/>
      <c r="CWR20" s="26"/>
      <c r="CWS20" s="26"/>
      <c r="CWT20" s="26"/>
      <c r="CWU20" s="26"/>
      <c r="CWV20" s="26"/>
      <c r="CWW20" s="26"/>
      <c r="CWX20" s="26"/>
      <c r="CWY20" s="26"/>
      <c r="CWZ20" s="26"/>
      <c r="CXA20" s="26"/>
      <c r="CXB20" s="26"/>
      <c r="CXC20" s="26"/>
      <c r="CXD20" s="26"/>
      <c r="CXE20" s="26"/>
      <c r="CXF20" s="26"/>
      <c r="CXG20" s="26"/>
      <c r="CXH20" s="26"/>
      <c r="CXI20" s="26"/>
      <c r="CXJ20" s="26"/>
      <c r="CXK20" s="26"/>
      <c r="CXL20" s="26"/>
      <c r="CXM20" s="26"/>
      <c r="CXN20" s="26"/>
      <c r="CXO20" s="26"/>
      <c r="CXP20" s="26"/>
      <c r="CXQ20" s="26"/>
      <c r="CXR20" s="26"/>
      <c r="CXS20" s="26"/>
      <c r="CXT20" s="26"/>
      <c r="CXU20" s="26"/>
      <c r="CXV20" s="26"/>
      <c r="CXW20" s="26"/>
      <c r="CXX20" s="26"/>
      <c r="CXY20" s="26"/>
      <c r="CXZ20" s="26"/>
      <c r="CYA20" s="26"/>
      <c r="CYB20" s="26"/>
      <c r="CYC20" s="26"/>
      <c r="CYD20" s="26"/>
      <c r="CYE20" s="26"/>
      <c r="CYF20" s="26"/>
      <c r="CYG20" s="26"/>
      <c r="CYH20" s="26"/>
      <c r="CYI20" s="26"/>
      <c r="CYJ20" s="26"/>
      <c r="CYK20" s="26"/>
      <c r="CYL20" s="26"/>
      <c r="CYM20" s="26"/>
      <c r="CYN20" s="26"/>
      <c r="CYO20" s="26"/>
      <c r="CYP20" s="26"/>
      <c r="CYQ20" s="26"/>
      <c r="CYR20" s="26"/>
      <c r="CYS20" s="26"/>
      <c r="CYT20" s="26"/>
      <c r="CYU20" s="26"/>
      <c r="CYV20" s="26"/>
      <c r="CYW20" s="26"/>
      <c r="CYX20" s="26"/>
      <c r="CYY20" s="26"/>
      <c r="CYZ20" s="26"/>
      <c r="CZA20" s="26"/>
      <c r="CZB20" s="26"/>
      <c r="CZC20" s="26"/>
      <c r="CZD20" s="26"/>
      <c r="CZE20" s="26"/>
      <c r="CZF20" s="26"/>
      <c r="CZG20" s="26"/>
      <c r="CZH20" s="26"/>
      <c r="CZI20" s="26"/>
      <c r="CZJ20" s="26"/>
      <c r="CZK20" s="26"/>
      <c r="CZL20" s="26"/>
      <c r="CZM20" s="26"/>
      <c r="CZN20" s="26"/>
      <c r="CZO20" s="26"/>
      <c r="CZP20" s="26"/>
      <c r="CZQ20" s="26"/>
      <c r="CZR20" s="26"/>
      <c r="CZS20" s="26"/>
      <c r="CZT20" s="26"/>
      <c r="CZU20" s="26"/>
      <c r="CZV20" s="26"/>
      <c r="CZW20" s="26"/>
      <c r="CZX20" s="26"/>
      <c r="CZY20" s="26"/>
      <c r="CZZ20" s="26"/>
      <c r="DAA20" s="26"/>
      <c r="DAB20" s="26"/>
      <c r="DAC20" s="26"/>
      <c r="DAD20" s="26"/>
      <c r="DAE20" s="26"/>
      <c r="DAF20" s="26"/>
      <c r="DAG20" s="26"/>
      <c r="DAH20" s="26"/>
      <c r="DAI20" s="26"/>
      <c r="DAJ20" s="26"/>
      <c r="DAK20" s="26"/>
      <c r="DAL20" s="26"/>
      <c r="DAM20" s="26"/>
      <c r="DAN20" s="26"/>
      <c r="DAO20" s="26"/>
      <c r="DAP20" s="26"/>
      <c r="DAQ20" s="26"/>
      <c r="DAR20" s="26"/>
      <c r="DAS20" s="26"/>
      <c r="DAT20" s="26"/>
      <c r="DAU20" s="26"/>
      <c r="DAV20" s="26"/>
      <c r="DAW20" s="26"/>
      <c r="DAX20" s="26"/>
      <c r="DAY20" s="26"/>
      <c r="DAZ20" s="26"/>
      <c r="DBA20" s="26"/>
      <c r="DBB20" s="26"/>
      <c r="DBC20" s="26"/>
      <c r="DBD20" s="26"/>
      <c r="DBE20" s="26"/>
      <c r="DBF20" s="26"/>
      <c r="DBG20" s="26"/>
      <c r="DBH20" s="26"/>
      <c r="DBI20" s="26"/>
      <c r="DBJ20" s="26"/>
      <c r="DBK20" s="26"/>
      <c r="DBL20" s="26"/>
      <c r="DBM20" s="26"/>
      <c r="DBN20" s="26"/>
      <c r="DBO20" s="26"/>
      <c r="DBP20" s="26"/>
      <c r="DBQ20" s="26"/>
      <c r="DBR20" s="26"/>
      <c r="DBS20" s="26"/>
      <c r="DBT20" s="26"/>
      <c r="DBU20" s="26"/>
      <c r="DBV20" s="26"/>
      <c r="DBW20" s="26"/>
      <c r="DBX20" s="26"/>
      <c r="DBY20" s="26"/>
      <c r="DBZ20" s="26"/>
      <c r="DCA20" s="26"/>
      <c r="DCB20" s="26"/>
      <c r="DCC20" s="26"/>
      <c r="DCD20" s="26"/>
      <c r="DCE20" s="26"/>
      <c r="DCF20" s="26"/>
      <c r="DCG20" s="26"/>
      <c r="DCH20" s="26"/>
      <c r="DCI20" s="26"/>
      <c r="DCJ20" s="26"/>
      <c r="DCK20" s="26"/>
      <c r="DCL20" s="26"/>
      <c r="DCM20" s="26"/>
      <c r="DCN20" s="26"/>
      <c r="DCO20" s="26"/>
      <c r="DCP20" s="26"/>
      <c r="DCQ20" s="26"/>
      <c r="DCR20" s="26"/>
      <c r="DCS20" s="26"/>
      <c r="DCT20" s="26"/>
      <c r="DCU20" s="26"/>
      <c r="DCV20" s="26"/>
      <c r="DCW20" s="26"/>
      <c r="DCX20" s="26"/>
      <c r="DCY20" s="26"/>
      <c r="DCZ20" s="26"/>
      <c r="DDA20" s="26"/>
      <c r="DDB20" s="26"/>
      <c r="DDC20" s="26"/>
      <c r="DDD20" s="26"/>
      <c r="DDE20" s="26"/>
      <c r="DDF20" s="26"/>
      <c r="DDG20" s="26"/>
      <c r="DDH20" s="26"/>
      <c r="DDI20" s="26"/>
      <c r="DDJ20" s="26"/>
      <c r="DDK20" s="26"/>
      <c r="DDL20" s="26"/>
      <c r="DDM20" s="26"/>
      <c r="DDN20" s="26"/>
      <c r="DDO20" s="26"/>
      <c r="DDP20" s="26"/>
      <c r="DDQ20" s="26"/>
      <c r="DDR20" s="26"/>
      <c r="DDS20" s="26"/>
      <c r="DDT20" s="26"/>
      <c r="DDU20" s="26"/>
      <c r="DDV20" s="26"/>
      <c r="DDW20" s="26"/>
      <c r="DDX20" s="26"/>
      <c r="DDY20" s="26"/>
      <c r="DDZ20" s="26"/>
      <c r="DEA20" s="26"/>
      <c r="DEB20" s="26"/>
      <c r="DEC20" s="26"/>
      <c r="DED20" s="26"/>
      <c r="DEE20" s="26"/>
      <c r="DEF20" s="26"/>
      <c r="DEG20" s="26"/>
      <c r="DEH20" s="26"/>
      <c r="DEI20" s="26"/>
      <c r="DEJ20" s="26"/>
      <c r="DEK20" s="26"/>
      <c r="DEL20" s="26"/>
      <c r="DEM20" s="26"/>
      <c r="DEN20" s="26"/>
      <c r="DEO20" s="26"/>
      <c r="DEP20" s="26"/>
      <c r="DEQ20" s="26"/>
      <c r="DER20" s="26"/>
      <c r="DES20" s="26"/>
      <c r="DET20" s="26"/>
      <c r="DEU20" s="26"/>
      <c r="DEV20" s="26"/>
      <c r="DEW20" s="26"/>
      <c r="DEX20" s="26"/>
      <c r="DEY20" s="26"/>
      <c r="DEZ20" s="26"/>
      <c r="DFA20" s="26"/>
      <c r="DFB20" s="26"/>
      <c r="DFC20" s="26"/>
      <c r="DFD20" s="26"/>
      <c r="DFE20" s="26"/>
      <c r="DFF20" s="26"/>
      <c r="DFG20" s="26"/>
      <c r="DFH20" s="26"/>
      <c r="DFI20" s="26"/>
      <c r="DFJ20" s="26"/>
      <c r="DFK20" s="26"/>
      <c r="DFL20" s="26"/>
      <c r="DFM20" s="26"/>
      <c r="DFN20" s="26"/>
      <c r="DFO20" s="26"/>
      <c r="DFP20" s="26"/>
      <c r="DFQ20" s="26"/>
      <c r="DFR20" s="26"/>
      <c r="DFS20" s="26"/>
      <c r="DFT20" s="26"/>
      <c r="DFU20" s="26"/>
      <c r="DFV20" s="26"/>
      <c r="DFW20" s="26"/>
      <c r="DFX20" s="26"/>
      <c r="DFY20" s="26"/>
      <c r="DFZ20" s="26"/>
      <c r="DGA20" s="26"/>
      <c r="DGB20" s="26"/>
      <c r="DGC20" s="26"/>
      <c r="DGD20" s="26"/>
      <c r="DGE20" s="26"/>
      <c r="DGF20" s="26"/>
      <c r="DGG20" s="26"/>
      <c r="DGH20" s="26"/>
      <c r="DGI20" s="26"/>
      <c r="DGJ20" s="26"/>
      <c r="DGK20" s="26"/>
      <c r="DGL20" s="26"/>
      <c r="DGM20" s="26"/>
      <c r="DGN20" s="26"/>
      <c r="DGO20" s="26"/>
      <c r="DGP20" s="26"/>
      <c r="DGQ20" s="26"/>
      <c r="DGR20" s="26"/>
      <c r="DGS20" s="26"/>
      <c r="DGT20" s="26"/>
      <c r="DGU20" s="26"/>
      <c r="DGV20" s="26"/>
      <c r="DGW20" s="26"/>
      <c r="DGX20" s="26"/>
      <c r="DGY20" s="26"/>
      <c r="DGZ20" s="26"/>
      <c r="DHA20" s="26"/>
      <c r="DHB20" s="26"/>
      <c r="DHC20" s="26"/>
      <c r="DHD20" s="26"/>
      <c r="DHE20" s="26"/>
      <c r="DHF20" s="26"/>
      <c r="DHG20" s="26"/>
      <c r="DHH20" s="26"/>
      <c r="DHI20" s="26"/>
      <c r="DHJ20" s="26"/>
      <c r="DHK20" s="26"/>
      <c r="DHL20" s="26"/>
      <c r="DHM20" s="26"/>
      <c r="DHN20" s="26"/>
      <c r="DHO20" s="26"/>
      <c r="DHP20" s="26"/>
      <c r="DHQ20" s="26"/>
      <c r="DHR20" s="26"/>
      <c r="DHS20" s="26"/>
      <c r="DHT20" s="26"/>
      <c r="DHU20" s="26"/>
      <c r="DHV20" s="26"/>
      <c r="DHW20" s="26"/>
      <c r="DHX20" s="26"/>
      <c r="DHY20" s="26"/>
      <c r="DHZ20" s="26"/>
      <c r="DIA20" s="26"/>
      <c r="DIB20" s="26"/>
      <c r="DIC20" s="26"/>
      <c r="DID20" s="26"/>
      <c r="DIE20" s="26"/>
      <c r="DIF20" s="26"/>
      <c r="DIG20" s="26"/>
      <c r="DIH20" s="26"/>
      <c r="DII20" s="26"/>
      <c r="DIJ20" s="26"/>
      <c r="DIK20" s="26"/>
      <c r="DIL20" s="26"/>
      <c r="DIM20" s="26"/>
      <c r="DIN20" s="26"/>
      <c r="DIO20" s="26"/>
      <c r="DIP20" s="26"/>
      <c r="DIQ20" s="26"/>
      <c r="DIR20" s="26"/>
      <c r="DIS20" s="26"/>
      <c r="DIT20" s="26"/>
      <c r="DIU20" s="26"/>
      <c r="DIV20" s="26"/>
      <c r="DIW20" s="26"/>
      <c r="DIX20" s="26"/>
      <c r="DIY20" s="26"/>
      <c r="DIZ20" s="26"/>
      <c r="DJA20" s="26"/>
      <c r="DJB20" s="26"/>
      <c r="DJC20" s="26"/>
      <c r="DJD20" s="26"/>
      <c r="DJE20" s="26"/>
      <c r="DJF20" s="26"/>
      <c r="DJG20" s="26"/>
      <c r="DJH20" s="26"/>
      <c r="DJI20" s="26"/>
      <c r="DJJ20" s="26"/>
      <c r="DJK20" s="26"/>
      <c r="DJL20" s="26"/>
      <c r="DJM20" s="26"/>
      <c r="DJN20" s="26"/>
      <c r="DJO20" s="26"/>
      <c r="DJP20" s="26"/>
      <c r="DJQ20" s="26"/>
      <c r="DJR20" s="26"/>
      <c r="DJS20" s="26"/>
      <c r="DJT20" s="26"/>
      <c r="DJU20" s="26"/>
      <c r="DJV20" s="26"/>
      <c r="DJW20" s="26"/>
      <c r="DJX20" s="26"/>
      <c r="DJY20" s="26"/>
      <c r="DJZ20" s="26"/>
      <c r="DKA20" s="26"/>
      <c r="DKB20" s="26"/>
      <c r="DKC20" s="26"/>
      <c r="DKD20" s="26"/>
      <c r="DKE20" s="26"/>
      <c r="DKF20" s="26"/>
      <c r="DKG20" s="26"/>
      <c r="DKH20" s="26"/>
      <c r="DKI20" s="26"/>
      <c r="DKJ20" s="26"/>
      <c r="DKK20" s="26"/>
      <c r="DKL20" s="26"/>
      <c r="DKM20" s="26"/>
      <c r="DKN20" s="26"/>
      <c r="DKO20" s="26"/>
      <c r="DKP20" s="26"/>
      <c r="DKQ20" s="26"/>
      <c r="DKR20" s="26"/>
      <c r="DKS20" s="26"/>
      <c r="DKT20" s="26"/>
      <c r="DKU20" s="26"/>
      <c r="DKV20" s="26"/>
      <c r="DKW20" s="26"/>
      <c r="DKX20" s="26"/>
      <c r="DKY20" s="26"/>
      <c r="DKZ20" s="26"/>
      <c r="DLA20" s="26"/>
      <c r="DLB20" s="26"/>
      <c r="DLC20" s="26"/>
      <c r="DLD20" s="26"/>
      <c r="DLE20" s="26"/>
      <c r="DLF20" s="26"/>
      <c r="DLG20" s="26"/>
      <c r="DLH20" s="26"/>
      <c r="DLI20" s="26"/>
      <c r="DLJ20" s="26"/>
      <c r="DLK20" s="26"/>
      <c r="DLL20" s="26"/>
      <c r="DLM20" s="26"/>
      <c r="DLN20" s="26"/>
      <c r="DLO20" s="26"/>
      <c r="DLP20" s="26"/>
      <c r="DLQ20" s="26"/>
      <c r="DLR20" s="26"/>
      <c r="DLS20" s="26"/>
      <c r="DLT20" s="26"/>
      <c r="DLU20" s="26"/>
      <c r="DLV20" s="26"/>
      <c r="DLW20" s="26"/>
      <c r="DLX20" s="26"/>
      <c r="DLY20" s="26"/>
      <c r="DLZ20" s="26"/>
      <c r="DMA20" s="26"/>
      <c r="DMB20" s="26"/>
      <c r="DMC20" s="26"/>
      <c r="DMD20" s="26"/>
      <c r="DME20" s="26"/>
      <c r="DMF20" s="26"/>
      <c r="DMG20" s="26"/>
      <c r="DMH20" s="26"/>
      <c r="DMI20" s="26"/>
      <c r="DMJ20" s="26"/>
      <c r="DMK20" s="26"/>
      <c r="DML20" s="26"/>
      <c r="DMM20" s="26"/>
      <c r="DMN20" s="26"/>
      <c r="DMO20" s="26"/>
      <c r="DMP20" s="26"/>
      <c r="DMQ20" s="26"/>
      <c r="DMR20" s="26"/>
      <c r="DMS20" s="26"/>
      <c r="DMT20" s="26"/>
      <c r="DMU20" s="26"/>
      <c r="DMV20" s="26"/>
      <c r="DMW20" s="26"/>
      <c r="DMX20" s="26"/>
      <c r="DMY20" s="26"/>
      <c r="DMZ20" s="26"/>
      <c r="DNA20" s="26"/>
      <c r="DNB20" s="26"/>
      <c r="DNC20" s="26"/>
      <c r="DND20" s="26"/>
      <c r="DNE20" s="26"/>
      <c r="DNF20" s="26"/>
      <c r="DNG20" s="26"/>
      <c r="DNH20" s="26"/>
      <c r="DNI20" s="26"/>
      <c r="DNJ20" s="26"/>
      <c r="DNK20" s="26"/>
      <c r="DNL20" s="26"/>
      <c r="DNM20" s="26"/>
      <c r="DNN20" s="26"/>
      <c r="DNO20" s="26"/>
      <c r="DNP20" s="26"/>
      <c r="DNQ20" s="26"/>
      <c r="DNR20" s="26"/>
      <c r="DNS20" s="26"/>
      <c r="DNT20" s="26"/>
      <c r="DNU20" s="26"/>
      <c r="DNV20" s="26"/>
      <c r="DNW20" s="26"/>
      <c r="DNX20" s="26"/>
      <c r="DNY20" s="26"/>
      <c r="DNZ20" s="26"/>
      <c r="DOA20" s="26"/>
      <c r="DOB20" s="26"/>
      <c r="DOC20" s="26"/>
      <c r="DOD20" s="26"/>
      <c r="DOE20" s="26"/>
      <c r="DOF20" s="26"/>
      <c r="DOG20" s="26"/>
      <c r="DOH20" s="26"/>
      <c r="DOI20" s="26"/>
      <c r="DOJ20" s="26"/>
      <c r="DOK20" s="26"/>
      <c r="DOL20" s="26"/>
      <c r="DOM20" s="26"/>
      <c r="DON20" s="26"/>
      <c r="DOO20" s="26"/>
      <c r="DOP20" s="26"/>
      <c r="DOQ20" s="26"/>
      <c r="DOR20" s="26"/>
      <c r="DOS20" s="26"/>
      <c r="DOT20" s="26"/>
      <c r="DOU20" s="26"/>
      <c r="DOV20" s="26"/>
      <c r="DOW20" s="26"/>
      <c r="DOX20" s="26"/>
      <c r="DOY20" s="26"/>
      <c r="DOZ20" s="26"/>
      <c r="DPA20" s="26"/>
      <c r="DPB20" s="26"/>
      <c r="DPC20" s="26"/>
      <c r="DPD20" s="26"/>
      <c r="DPE20" s="26"/>
      <c r="DPF20" s="26"/>
      <c r="DPG20" s="26"/>
      <c r="DPH20" s="26"/>
      <c r="DPI20" s="26"/>
      <c r="DPJ20" s="26"/>
      <c r="DPK20" s="26"/>
      <c r="DPL20" s="26"/>
      <c r="DPM20" s="26"/>
      <c r="DPN20" s="26"/>
      <c r="DPO20" s="26"/>
      <c r="DPP20" s="26"/>
      <c r="DPQ20" s="26"/>
      <c r="DPR20" s="26"/>
      <c r="DPS20" s="26"/>
      <c r="DPT20" s="26"/>
      <c r="DPU20" s="26"/>
      <c r="DPV20" s="26"/>
      <c r="DPW20" s="26"/>
      <c r="DPX20" s="26"/>
      <c r="DPY20" s="26"/>
      <c r="DPZ20" s="26"/>
      <c r="DQA20" s="26"/>
      <c r="DQB20" s="26"/>
      <c r="DQC20" s="26"/>
      <c r="DQD20" s="26"/>
      <c r="DQE20" s="26"/>
      <c r="DQF20" s="26"/>
      <c r="DQG20" s="26"/>
      <c r="DQH20" s="26"/>
      <c r="DQI20" s="26"/>
      <c r="DQJ20" s="26"/>
      <c r="DQK20" s="26"/>
      <c r="DQL20" s="26"/>
      <c r="DQM20" s="26"/>
      <c r="DQN20" s="26"/>
      <c r="DQO20" s="26"/>
      <c r="DQP20" s="26"/>
      <c r="DQQ20" s="26"/>
      <c r="DQR20" s="26"/>
      <c r="DQS20" s="26"/>
      <c r="DQT20" s="26"/>
      <c r="DQU20" s="26"/>
      <c r="DQV20" s="26"/>
      <c r="DQW20" s="26"/>
      <c r="DQX20" s="26"/>
      <c r="DQY20" s="26"/>
      <c r="DQZ20" s="26"/>
      <c r="DRA20" s="26"/>
      <c r="DRB20" s="26"/>
      <c r="DRC20" s="26"/>
      <c r="DRD20" s="26"/>
      <c r="DRE20" s="26"/>
      <c r="DRF20" s="26"/>
      <c r="DRG20" s="26"/>
      <c r="DRH20" s="26"/>
      <c r="DRI20" s="26"/>
      <c r="DRJ20" s="26"/>
      <c r="DRK20" s="26"/>
      <c r="DRL20" s="26"/>
      <c r="DRM20" s="26"/>
      <c r="DRN20" s="26"/>
      <c r="DRO20" s="26"/>
      <c r="DRP20" s="26"/>
      <c r="DRQ20" s="26"/>
      <c r="DRR20" s="26"/>
      <c r="DRS20" s="26"/>
      <c r="DRT20" s="26"/>
      <c r="DRU20" s="26"/>
      <c r="DRV20" s="26"/>
      <c r="DRW20" s="26"/>
      <c r="DRX20" s="26"/>
      <c r="DRY20" s="26"/>
      <c r="DRZ20" s="26"/>
      <c r="DSA20" s="26"/>
      <c r="DSB20" s="26"/>
      <c r="DSC20" s="26"/>
      <c r="DSD20" s="26"/>
      <c r="DSE20" s="26"/>
      <c r="DSF20" s="26"/>
      <c r="DSG20" s="26"/>
      <c r="DSH20" s="26"/>
      <c r="DSI20" s="26"/>
      <c r="DSJ20" s="26"/>
      <c r="DSK20" s="26"/>
      <c r="DSL20" s="26"/>
      <c r="DSM20" s="26"/>
      <c r="DSN20" s="26"/>
      <c r="DSO20" s="26"/>
      <c r="DSP20" s="26"/>
      <c r="DSQ20" s="26"/>
      <c r="DSR20" s="26"/>
      <c r="DSS20" s="26"/>
      <c r="DST20" s="26"/>
      <c r="DSU20" s="26"/>
      <c r="DSV20" s="26"/>
      <c r="DSW20" s="26"/>
      <c r="DSX20" s="26"/>
      <c r="DSY20" s="26"/>
      <c r="DSZ20" s="26"/>
      <c r="DTA20" s="26"/>
      <c r="DTB20" s="26"/>
      <c r="DTC20" s="26"/>
      <c r="DTD20" s="26"/>
      <c r="DTE20" s="26"/>
      <c r="DTF20" s="26"/>
      <c r="DTG20" s="26"/>
      <c r="DTH20" s="26"/>
      <c r="DTI20" s="26"/>
      <c r="DTJ20" s="26"/>
      <c r="DTK20" s="26"/>
      <c r="DTL20" s="26"/>
      <c r="DTM20" s="26"/>
      <c r="DTN20" s="26"/>
      <c r="DTO20" s="26"/>
      <c r="DTP20" s="26"/>
      <c r="DTQ20" s="26"/>
      <c r="DTR20" s="26"/>
      <c r="DTS20" s="26"/>
      <c r="DTT20" s="26"/>
      <c r="DTU20" s="26"/>
      <c r="DTV20" s="26"/>
      <c r="DTW20" s="26"/>
      <c r="DTX20" s="26"/>
      <c r="DTY20" s="26"/>
      <c r="DTZ20" s="26"/>
      <c r="DUA20" s="26"/>
      <c r="DUB20" s="26"/>
      <c r="DUC20" s="26"/>
      <c r="DUD20" s="26"/>
      <c r="DUE20" s="26"/>
      <c r="DUF20" s="26"/>
      <c r="DUG20" s="26"/>
      <c r="DUH20" s="26"/>
      <c r="DUI20" s="26"/>
      <c r="DUJ20" s="26"/>
      <c r="DUK20" s="26"/>
      <c r="DUL20" s="26"/>
      <c r="DUM20" s="26"/>
      <c r="DUN20" s="26"/>
      <c r="DUO20" s="26"/>
      <c r="DUP20" s="26"/>
      <c r="DUQ20" s="26"/>
      <c r="DUR20" s="26"/>
      <c r="DUS20" s="26"/>
      <c r="DUT20" s="26"/>
      <c r="DUU20" s="26"/>
      <c r="DUV20" s="26"/>
      <c r="DUW20" s="26"/>
      <c r="DUX20" s="26"/>
      <c r="DUY20" s="26"/>
      <c r="DUZ20" s="26"/>
      <c r="DVA20" s="26"/>
      <c r="DVB20" s="26"/>
      <c r="DVC20" s="26"/>
      <c r="DVD20" s="26"/>
      <c r="DVE20" s="26"/>
      <c r="DVF20" s="26"/>
      <c r="DVG20" s="26"/>
      <c r="DVH20" s="26"/>
      <c r="DVI20" s="26"/>
      <c r="DVJ20" s="26"/>
      <c r="DVK20" s="26"/>
      <c r="DVL20" s="26"/>
      <c r="DVM20" s="26"/>
      <c r="DVN20" s="26"/>
      <c r="DVO20" s="26"/>
      <c r="DVP20" s="26"/>
      <c r="DVQ20" s="26"/>
      <c r="DVR20" s="26"/>
      <c r="DVS20" s="26"/>
      <c r="DVT20" s="26"/>
      <c r="DVU20" s="26"/>
      <c r="DVV20" s="26"/>
      <c r="DVW20" s="26"/>
      <c r="DVX20" s="26"/>
      <c r="DVY20" s="26"/>
      <c r="DVZ20" s="26"/>
      <c r="DWA20" s="26"/>
      <c r="DWB20" s="26"/>
      <c r="DWC20" s="26"/>
      <c r="DWD20" s="26"/>
      <c r="DWE20" s="26"/>
      <c r="DWF20" s="26"/>
      <c r="DWG20" s="26"/>
      <c r="DWH20" s="26"/>
      <c r="DWI20" s="26"/>
      <c r="DWJ20" s="26"/>
      <c r="DWK20" s="26"/>
      <c r="DWL20" s="26"/>
      <c r="DWM20" s="26"/>
      <c r="DWN20" s="26"/>
      <c r="DWO20" s="26"/>
      <c r="DWP20" s="26"/>
      <c r="DWQ20" s="26"/>
      <c r="DWR20" s="26"/>
      <c r="DWS20" s="26"/>
      <c r="DWT20" s="26"/>
      <c r="DWU20" s="26"/>
      <c r="DWV20" s="26"/>
      <c r="DWW20" s="26"/>
      <c r="DWX20" s="26"/>
      <c r="DWY20" s="26"/>
      <c r="DWZ20" s="26"/>
      <c r="DXA20" s="26"/>
      <c r="DXB20" s="26"/>
      <c r="DXC20" s="26"/>
      <c r="DXD20" s="26"/>
      <c r="DXE20" s="26"/>
      <c r="DXF20" s="26"/>
      <c r="DXG20" s="26"/>
      <c r="DXH20" s="26"/>
      <c r="DXI20" s="26"/>
      <c r="DXJ20" s="26"/>
      <c r="DXK20" s="26"/>
      <c r="DXL20" s="26"/>
      <c r="DXM20" s="26"/>
      <c r="DXN20" s="26"/>
      <c r="DXO20" s="26"/>
      <c r="DXP20" s="26"/>
      <c r="DXQ20" s="26"/>
      <c r="DXR20" s="26"/>
      <c r="DXS20" s="26"/>
      <c r="DXT20" s="26"/>
      <c r="DXU20" s="26"/>
      <c r="DXV20" s="26"/>
      <c r="DXW20" s="26"/>
      <c r="DXX20" s="26"/>
      <c r="DXY20" s="26"/>
      <c r="DXZ20" s="26"/>
      <c r="DYA20" s="26"/>
      <c r="DYB20" s="26"/>
      <c r="DYC20" s="26"/>
      <c r="DYD20" s="26"/>
      <c r="DYE20" s="26"/>
      <c r="DYF20" s="26"/>
      <c r="DYG20" s="26"/>
      <c r="DYH20" s="26"/>
      <c r="DYI20" s="26"/>
      <c r="DYJ20" s="26"/>
      <c r="DYK20" s="26"/>
      <c r="DYL20" s="26"/>
      <c r="DYM20" s="26"/>
      <c r="DYN20" s="26"/>
      <c r="DYO20" s="26"/>
      <c r="DYP20" s="26"/>
      <c r="DYQ20" s="26"/>
      <c r="DYR20" s="26"/>
      <c r="DYS20" s="26"/>
      <c r="DYT20" s="26"/>
      <c r="DYU20" s="26"/>
      <c r="DYV20" s="26"/>
      <c r="DYW20" s="26"/>
      <c r="DYX20" s="26"/>
      <c r="DYY20" s="26"/>
      <c r="DYZ20" s="26"/>
      <c r="DZA20" s="26"/>
      <c r="DZB20" s="26"/>
      <c r="DZC20" s="26"/>
      <c r="DZD20" s="26"/>
      <c r="DZE20" s="26"/>
      <c r="DZF20" s="26"/>
      <c r="DZG20" s="26"/>
      <c r="DZH20" s="26"/>
      <c r="DZI20" s="26"/>
      <c r="DZJ20" s="26"/>
      <c r="DZK20" s="26"/>
      <c r="DZL20" s="26"/>
      <c r="DZM20" s="26"/>
      <c r="DZN20" s="26"/>
      <c r="DZO20" s="26"/>
      <c r="DZP20" s="26"/>
      <c r="DZQ20" s="26"/>
      <c r="DZR20" s="26"/>
      <c r="DZS20" s="26"/>
      <c r="DZT20" s="26"/>
      <c r="DZU20" s="26"/>
      <c r="DZV20" s="26"/>
      <c r="DZW20" s="26"/>
      <c r="DZX20" s="26"/>
      <c r="DZY20" s="26"/>
      <c r="DZZ20" s="26"/>
      <c r="EAA20" s="26"/>
      <c r="EAB20" s="26"/>
      <c r="EAC20" s="26"/>
      <c r="EAD20" s="26"/>
      <c r="EAE20" s="26"/>
      <c r="EAF20" s="26"/>
      <c r="EAG20" s="26"/>
      <c r="EAH20" s="26"/>
      <c r="EAI20" s="26"/>
      <c r="EAJ20" s="26"/>
      <c r="EAK20" s="26"/>
      <c r="EAL20" s="26"/>
      <c r="EAM20" s="26"/>
      <c r="EAN20" s="26"/>
      <c r="EAO20" s="26"/>
      <c r="EAP20" s="26"/>
      <c r="EAQ20" s="26"/>
      <c r="EAR20" s="26"/>
      <c r="EAS20" s="26"/>
      <c r="EAT20" s="26"/>
      <c r="EAU20" s="26"/>
      <c r="EAV20" s="26"/>
      <c r="EAW20" s="26"/>
      <c r="EAX20" s="26"/>
      <c r="EAY20" s="26"/>
      <c r="EAZ20" s="26"/>
      <c r="EBA20" s="26"/>
      <c r="EBB20" s="26"/>
      <c r="EBC20" s="26"/>
      <c r="EBD20" s="26"/>
      <c r="EBE20" s="26"/>
      <c r="EBF20" s="26"/>
      <c r="EBG20" s="26"/>
      <c r="EBH20" s="26"/>
      <c r="EBI20" s="26"/>
      <c r="EBJ20" s="26"/>
      <c r="EBK20" s="26"/>
      <c r="EBL20" s="26"/>
      <c r="EBM20" s="26"/>
      <c r="EBN20" s="26"/>
      <c r="EBO20" s="26"/>
      <c r="EBP20" s="26"/>
      <c r="EBQ20" s="26"/>
      <c r="EBR20" s="26"/>
      <c r="EBS20" s="26"/>
      <c r="EBT20" s="26"/>
      <c r="EBU20" s="26"/>
      <c r="EBV20" s="26"/>
      <c r="EBW20" s="26"/>
      <c r="EBX20" s="26"/>
      <c r="EBY20" s="26"/>
      <c r="EBZ20" s="26"/>
      <c r="ECA20" s="26"/>
      <c r="ECB20" s="26"/>
      <c r="ECC20" s="26"/>
      <c r="ECD20" s="26"/>
      <c r="ECE20" s="26"/>
      <c r="ECF20" s="26"/>
      <c r="ECG20" s="26"/>
      <c r="ECH20" s="26"/>
      <c r="ECI20" s="26"/>
      <c r="ECJ20" s="26"/>
      <c r="ECK20" s="26"/>
      <c r="ECL20" s="26"/>
      <c r="ECM20" s="26"/>
      <c r="ECN20" s="26"/>
      <c r="ECO20" s="26"/>
      <c r="ECP20" s="26"/>
      <c r="ECQ20" s="26"/>
      <c r="ECR20" s="26"/>
      <c r="ECS20" s="26"/>
      <c r="ECT20" s="26"/>
      <c r="ECU20" s="26"/>
      <c r="ECV20" s="26"/>
      <c r="ECW20" s="26"/>
      <c r="ECX20" s="26"/>
      <c r="ECY20" s="26"/>
      <c r="ECZ20" s="26"/>
      <c r="EDA20" s="26"/>
      <c r="EDB20" s="26"/>
      <c r="EDC20" s="26"/>
      <c r="EDD20" s="26"/>
      <c r="EDE20" s="26"/>
      <c r="EDF20" s="26"/>
      <c r="EDG20" s="26"/>
      <c r="EDH20" s="26"/>
      <c r="EDI20" s="26"/>
      <c r="EDJ20" s="26"/>
      <c r="EDK20" s="26"/>
      <c r="EDL20" s="26"/>
      <c r="EDM20" s="26"/>
      <c r="EDN20" s="26"/>
      <c r="EDO20" s="26"/>
      <c r="EDP20" s="26"/>
      <c r="EDQ20" s="26"/>
      <c r="EDR20" s="26"/>
      <c r="EDS20" s="26"/>
      <c r="EDT20" s="26"/>
      <c r="EDU20" s="26"/>
      <c r="EDV20" s="26"/>
      <c r="EDW20" s="26"/>
      <c r="EDX20" s="26"/>
      <c r="EDY20" s="26"/>
      <c r="EDZ20" s="26"/>
      <c r="EEA20" s="26"/>
      <c r="EEB20" s="26"/>
      <c r="EEC20" s="26"/>
      <c r="EED20" s="26"/>
      <c r="EEE20" s="26"/>
      <c r="EEF20" s="26"/>
      <c r="EEG20" s="26"/>
      <c r="EEH20" s="26"/>
      <c r="EEI20" s="26"/>
      <c r="EEJ20" s="26"/>
      <c r="EEK20" s="26"/>
      <c r="EEL20" s="26"/>
      <c r="EEM20" s="26"/>
      <c r="EEN20" s="26"/>
      <c r="EEO20" s="26"/>
      <c r="EEP20" s="26"/>
      <c r="EEQ20" s="26"/>
      <c r="EER20" s="26"/>
      <c r="EES20" s="26"/>
      <c r="EET20" s="26"/>
      <c r="EEU20" s="26"/>
      <c r="EEV20" s="26"/>
      <c r="EEW20" s="26"/>
      <c r="EEX20" s="26"/>
      <c r="EEY20" s="26"/>
      <c r="EEZ20" s="26"/>
      <c r="EFA20" s="26"/>
      <c r="EFB20" s="26"/>
      <c r="EFC20" s="26"/>
      <c r="EFD20" s="26"/>
      <c r="EFE20" s="26"/>
      <c r="EFF20" s="26"/>
      <c r="EFG20" s="26"/>
      <c r="EFH20" s="26"/>
      <c r="EFI20" s="26"/>
      <c r="EFJ20" s="26"/>
      <c r="EFK20" s="26"/>
      <c r="EFL20" s="26"/>
      <c r="EFM20" s="26"/>
      <c r="EFN20" s="26"/>
      <c r="EFO20" s="26"/>
      <c r="EFP20" s="26"/>
      <c r="EFQ20" s="26"/>
      <c r="EFR20" s="26"/>
      <c r="EFS20" s="26"/>
      <c r="EFT20" s="26"/>
      <c r="EFU20" s="26"/>
      <c r="EFV20" s="26"/>
      <c r="EFW20" s="26"/>
      <c r="EFX20" s="26"/>
      <c r="EFY20" s="26"/>
      <c r="EFZ20" s="26"/>
      <c r="EGA20" s="26"/>
      <c r="EGB20" s="26"/>
      <c r="EGC20" s="26"/>
      <c r="EGD20" s="26"/>
      <c r="EGE20" s="26"/>
      <c r="EGF20" s="26"/>
      <c r="EGG20" s="26"/>
      <c r="EGH20" s="26"/>
      <c r="EGI20" s="26"/>
      <c r="EGJ20" s="26"/>
      <c r="EGK20" s="26"/>
      <c r="EGL20" s="26"/>
      <c r="EGM20" s="26"/>
      <c r="EGN20" s="26"/>
      <c r="EGO20" s="26"/>
      <c r="EGP20" s="26"/>
      <c r="EGQ20" s="26"/>
      <c r="EGR20" s="26"/>
      <c r="EGS20" s="26"/>
      <c r="EGT20" s="26"/>
      <c r="EGU20" s="26"/>
      <c r="EGV20" s="26"/>
      <c r="EGW20" s="26"/>
      <c r="EGX20" s="26"/>
      <c r="EGY20" s="26"/>
      <c r="EGZ20" s="26"/>
      <c r="EHA20" s="26"/>
      <c r="EHB20" s="26"/>
      <c r="EHC20" s="26"/>
      <c r="EHD20" s="26"/>
      <c r="EHE20" s="26"/>
      <c r="EHF20" s="26"/>
      <c r="EHG20" s="26"/>
      <c r="EHH20" s="26"/>
      <c r="EHI20" s="26"/>
      <c r="EHJ20" s="26"/>
      <c r="EHK20" s="26"/>
      <c r="EHL20" s="26"/>
      <c r="EHM20" s="26"/>
      <c r="EHN20" s="26"/>
      <c r="EHO20" s="26"/>
      <c r="EHP20" s="26"/>
      <c r="EHQ20" s="26"/>
      <c r="EHR20" s="26"/>
      <c r="EHS20" s="26"/>
      <c r="EHT20" s="26"/>
      <c r="EHU20" s="26"/>
      <c r="EHV20" s="26"/>
      <c r="EHW20" s="26"/>
      <c r="EHX20" s="26"/>
      <c r="EHY20" s="26"/>
      <c r="EHZ20" s="26"/>
      <c r="EIA20" s="26"/>
      <c r="EIB20" s="26"/>
      <c r="EIC20" s="26"/>
      <c r="EID20" s="26"/>
      <c r="EIE20" s="26"/>
      <c r="EIF20" s="26"/>
      <c r="EIG20" s="26"/>
      <c r="EIH20" s="26"/>
      <c r="EII20" s="26"/>
      <c r="EIJ20" s="26"/>
      <c r="EIK20" s="26"/>
      <c r="EIL20" s="26"/>
      <c r="EIM20" s="26"/>
      <c r="EIN20" s="26"/>
      <c r="EIO20" s="26"/>
      <c r="EIP20" s="26"/>
      <c r="EIQ20" s="26"/>
      <c r="EIR20" s="26"/>
      <c r="EIS20" s="26"/>
      <c r="EIT20" s="26"/>
      <c r="EIU20" s="26"/>
      <c r="EIV20" s="26"/>
      <c r="EIW20" s="26"/>
      <c r="EIX20" s="26"/>
      <c r="EIY20" s="26"/>
      <c r="EIZ20" s="26"/>
      <c r="EJA20" s="26"/>
      <c r="EJB20" s="26"/>
      <c r="EJC20" s="26"/>
      <c r="EJD20" s="26"/>
      <c r="EJE20" s="26"/>
      <c r="EJF20" s="26"/>
      <c r="EJG20" s="26"/>
      <c r="EJH20" s="26"/>
      <c r="EJI20" s="26"/>
      <c r="EJJ20" s="26"/>
      <c r="EJK20" s="26"/>
      <c r="EJL20" s="26"/>
      <c r="EJM20" s="26"/>
      <c r="EJN20" s="26"/>
      <c r="EJO20" s="26"/>
      <c r="EJP20" s="26"/>
      <c r="EJQ20" s="26"/>
      <c r="EJR20" s="26"/>
      <c r="EJS20" s="26"/>
      <c r="EJT20" s="26"/>
      <c r="EJU20" s="26"/>
      <c r="EJV20" s="26"/>
      <c r="EJW20" s="26"/>
      <c r="EJX20" s="26"/>
      <c r="EJY20" s="26"/>
      <c r="EJZ20" s="26"/>
      <c r="EKA20" s="26"/>
      <c r="EKB20" s="26"/>
      <c r="EKC20" s="26"/>
      <c r="EKD20" s="26"/>
      <c r="EKE20" s="26"/>
      <c r="EKF20" s="26"/>
      <c r="EKG20" s="26"/>
      <c r="EKH20" s="26"/>
      <c r="EKI20" s="26"/>
      <c r="EKJ20" s="26"/>
      <c r="EKK20" s="26"/>
      <c r="EKL20" s="26"/>
      <c r="EKM20" s="26"/>
      <c r="EKN20" s="26"/>
      <c r="EKO20" s="26"/>
      <c r="EKP20" s="26"/>
      <c r="EKQ20" s="26"/>
      <c r="EKR20" s="26"/>
      <c r="EKS20" s="26"/>
      <c r="EKT20" s="26"/>
      <c r="EKU20" s="26"/>
      <c r="EKV20" s="26"/>
      <c r="EKW20" s="26"/>
      <c r="EKX20" s="26"/>
      <c r="EKY20" s="26"/>
      <c r="EKZ20" s="26"/>
      <c r="ELA20" s="26"/>
      <c r="ELB20" s="26"/>
      <c r="ELC20" s="26"/>
      <c r="ELD20" s="26"/>
      <c r="ELE20" s="26"/>
      <c r="ELF20" s="26"/>
      <c r="ELG20" s="26"/>
      <c r="ELH20" s="26"/>
      <c r="ELI20" s="26"/>
      <c r="ELJ20" s="26"/>
      <c r="ELK20" s="26"/>
      <c r="ELL20" s="26"/>
      <c r="ELM20" s="26"/>
      <c r="ELN20" s="26"/>
      <c r="ELO20" s="26"/>
      <c r="ELP20" s="26"/>
      <c r="ELQ20" s="26"/>
      <c r="ELR20" s="26"/>
      <c r="ELS20" s="26"/>
      <c r="ELT20" s="26"/>
      <c r="ELU20" s="26"/>
      <c r="ELV20" s="26"/>
      <c r="ELW20" s="26"/>
      <c r="ELX20" s="26"/>
      <c r="ELY20" s="26"/>
      <c r="ELZ20" s="26"/>
      <c r="EMA20" s="26"/>
      <c r="EMB20" s="26"/>
      <c r="EMC20" s="26"/>
      <c r="EMD20" s="26"/>
      <c r="EME20" s="26"/>
      <c r="EMF20" s="26"/>
      <c r="EMG20" s="26"/>
      <c r="EMH20" s="26"/>
      <c r="EMI20" s="26"/>
      <c r="EMJ20" s="26"/>
      <c r="EMK20" s="26"/>
      <c r="EML20" s="26"/>
      <c r="EMM20" s="26"/>
      <c r="EMN20" s="26"/>
      <c r="EMO20" s="26"/>
      <c r="EMP20" s="26"/>
      <c r="EMQ20" s="26"/>
      <c r="EMR20" s="26"/>
      <c r="EMS20" s="26"/>
      <c r="EMT20" s="26"/>
      <c r="EMU20" s="26"/>
      <c r="EMV20" s="26"/>
      <c r="EMW20" s="26"/>
      <c r="EMX20" s="26"/>
      <c r="EMY20" s="26"/>
      <c r="EMZ20" s="26"/>
      <c r="ENA20" s="26"/>
      <c r="ENB20" s="26"/>
      <c r="ENC20" s="26"/>
      <c r="END20" s="26"/>
      <c r="ENE20" s="26"/>
      <c r="ENF20" s="26"/>
      <c r="ENG20" s="26"/>
      <c r="ENH20" s="26"/>
      <c r="ENI20" s="26"/>
      <c r="ENJ20" s="26"/>
      <c r="ENK20" s="26"/>
      <c r="ENL20" s="26"/>
      <c r="ENM20" s="26"/>
      <c r="ENN20" s="26"/>
      <c r="ENO20" s="26"/>
      <c r="ENP20" s="26"/>
      <c r="ENQ20" s="26"/>
      <c r="ENR20" s="26"/>
      <c r="ENS20" s="26"/>
      <c r="ENT20" s="26"/>
      <c r="ENU20" s="26"/>
      <c r="ENV20" s="26"/>
      <c r="ENW20" s="26"/>
      <c r="ENX20" s="26"/>
      <c r="ENY20" s="26"/>
      <c r="ENZ20" s="26"/>
      <c r="EOA20" s="26"/>
      <c r="EOB20" s="26"/>
      <c r="EOC20" s="26"/>
      <c r="EOD20" s="26"/>
      <c r="EOE20" s="26"/>
      <c r="EOF20" s="26"/>
      <c r="EOG20" s="26"/>
      <c r="EOH20" s="26"/>
      <c r="EOI20" s="26"/>
      <c r="EOJ20" s="26"/>
      <c r="EOK20" s="26"/>
      <c r="EOL20" s="26"/>
      <c r="EOM20" s="26"/>
      <c r="EON20" s="26"/>
      <c r="EOO20" s="26"/>
      <c r="EOP20" s="26"/>
      <c r="EOQ20" s="26"/>
      <c r="EOR20" s="26"/>
      <c r="EOS20" s="26"/>
      <c r="EOT20" s="26"/>
      <c r="EOU20" s="26"/>
      <c r="EOV20" s="26"/>
      <c r="EOW20" s="26"/>
      <c r="EOX20" s="26"/>
      <c r="EOY20" s="26"/>
      <c r="EOZ20" s="26"/>
      <c r="EPA20" s="26"/>
      <c r="EPB20" s="26"/>
      <c r="EPC20" s="26"/>
      <c r="EPD20" s="26"/>
      <c r="EPE20" s="26"/>
      <c r="EPF20" s="26"/>
      <c r="EPG20" s="26"/>
      <c r="EPH20" s="26"/>
      <c r="EPI20" s="26"/>
      <c r="EPJ20" s="26"/>
      <c r="EPK20" s="26"/>
      <c r="EPL20" s="26"/>
      <c r="EPM20" s="26"/>
      <c r="EPN20" s="26"/>
      <c r="EPO20" s="26"/>
      <c r="EPP20" s="26"/>
      <c r="EPQ20" s="26"/>
      <c r="EPR20" s="26"/>
      <c r="EPS20" s="26"/>
      <c r="EPT20" s="26"/>
      <c r="EPU20" s="26"/>
      <c r="EPV20" s="26"/>
      <c r="EPW20" s="26"/>
      <c r="EPX20" s="26"/>
      <c r="EPY20" s="26"/>
      <c r="EPZ20" s="26"/>
      <c r="EQA20" s="26"/>
      <c r="EQB20" s="26"/>
      <c r="EQC20" s="26"/>
      <c r="EQD20" s="26"/>
      <c r="EQE20" s="26"/>
      <c r="EQF20" s="26"/>
      <c r="EQG20" s="26"/>
      <c r="EQH20" s="26"/>
      <c r="EQI20" s="26"/>
      <c r="EQJ20" s="26"/>
      <c r="EQK20" s="26"/>
      <c r="EQL20" s="26"/>
      <c r="EQM20" s="26"/>
      <c r="EQN20" s="26"/>
      <c r="EQO20" s="26"/>
      <c r="EQP20" s="26"/>
      <c r="EQQ20" s="26"/>
      <c r="EQR20" s="26"/>
      <c r="EQS20" s="26"/>
      <c r="EQT20" s="26"/>
      <c r="EQU20" s="26"/>
      <c r="EQV20" s="26"/>
      <c r="EQW20" s="26"/>
      <c r="EQX20" s="26"/>
      <c r="EQY20" s="26"/>
      <c r="EQZ20" s="26"/>
      <c r="ERA20" s="26"/>
      <c r="ERB20" s="26"/>
      <c r="ERC20" s="26"/>
      <c r="ERD20" s="26"/>
      <c r="ERE20" s="26"/>
      <c r="ERF20" s="26"/>
      <c r="ERG20" s="26"/>
      <c r="ERH20" s="26"/>
      <c r="ERI20" s="26"/>
      <c r="ERJ20" s="26"/>
      <c r="ERK20" s="26"/>
      <c r="ERL20" s="26"/>
      <c r="ERM20" s="26"/>
      <c r="ERN20" s="26"/>
      <c r="ERO20" s="26"/>
      <c r="ERP20" s="26"/>
      <c r="ERQ20" s="26"/>
      <c r="ERR20" s="26"/>
      <c r="ERS20" s="26"/>
      <c r="ERT20" s="26"/>
      <c r="ERU20" s="26"/>
      <c r="ERV20" s="26"/>
      <c r="ERW20" s="26"/>
      <c r="ERX20" s="26"/>
      <c r="ERY20" s="26"/>
      <c r="ERZ20" s="26"/>
      <c r="ESA20" s="26"/>
      <c r="ESB20" s="26"/>
      <c r="ESC20" s="26"/>
      <c r="ESD20" s="26"/>
      <c r="ESE20" s="26"/>
      <c r="ESF20" s="26"/>
      <c r="ESG20" s="26"/>
      <c r="ESH20" s="26"/>
      <c r="ESI20" s="26"/>
      <c r="ESJ20" s="26"/>
      <c r="ESK20" s="26"/>
      <c r="ESL20" s="26"/>
      <c r="ESM20" s="26"/>
      <c r="ESN20" s="26"/>
      <c r="ESO20" s="26"/>
      <c r="ESP20" s="26"/>
      <c r="ESQ20" s="26"/>
      <c r="ESR20" s="26"/>
      <c r="ESS20" s="26"/>
      <c r="EST20" s="26"/>
      <c r="ESU20" s="26"/>
      <c r="ESV20" s="26"/>
      <c r="ESW20" s="26"/>
      <c r="ESX20" s="26"/>
      <c r="ESY20" s="26"/>
      <c r="ESZ20" s="26"/>
      <c r="ETA20" s="26"/>
      <c r="ETB20" s="26"/>
      <c r="ETC20" s="26"/>
      <c r="ETD20" s="26"/>
      <c r="ETE20" s="26"/>
      <c r="ETF20" s="26"/>
      <c r="ETG20" s="26"/>
      <c r="ETH20" s="26"/>
      <c r="ETI20" s="26"/>
      <c r="ETJ20" s="26"/>
      <c r="ETK20" s="26"/>
      <c r="ETL20" s="26"/>
      <c r="ETM20" s="26"/>
      <c r="ETN20" s="26"/>
      <c r="ETO20" s="26"/>
      <c r="ETP20" s="26"/>
      <c r="ETQ20" s="26"/>
      <c r="ETR20" s="26"/>
      <c r="ETS20" s="26"/>
      <c r="ETT20" s="26"/>
      <c r="ETU20" s="26"/>
      <c r="ETV20" s="26"/>
      <c r="ETW20" s="26"/>
      <c r="ETX20" s="26"/>
      <c r="ETY20" s="26"/>
      <c r="ETZ20" s="26"/>
      <c r="EUA20" s="26"/>
      <c r="EUB20" s="26"/>
      <c r="EUC20" s="26"/>
      <c r="EUD20" s="26"/>
      <c r="EUE20" s="26"/>
      <c r="EUF20" s="26"/>
      <c r="EUG20" s="26"/>
      <c r="EUH20" s="26"/>
      <c r="EUI20" s="26"/>
      <c r="EUJ20" s="26"/>
      <c r="EUK20" s="26"/>
      <c r="EUL20" s="26"/>
      <c r="EUM20" s="26"/>
      <c r="EUN20" s="26"/>
      <c r="EUO20" s="26"/>
      <c r="EUP20" s="26"/>
      <c r="EUQ20" s="26"/>
      <c r="EUR20" s="26"/>
      <c r="EUS20" s="26"/>
      <c r="EUT20" s="26"/>
      <c r="EUU20" s="26"/>
      <c r="EUV20" s="26"/>
      <c r="EUW20" s="26"/>
      <c r="EUX20" s="26"/>
      <c r="EUY20" s="26"/>
      <c r="EUZ20" s="26"/>
      <c r="EVA20" s="26"/>
      <c r="EVB20" s="26"/>
      <c r="EVC20" s="26"/>
      <c r="EVD20" s="26"/>
      <c r="EVE20" s="26"/>
      <c r="EVF20" s="26"/>
      <c r="EVG20" s="26"/>
      <c r="EVH20" s="26"/>
      <c r="EVI20" s="26"/>
      <c r="EVJ20" s="26"/>
      <c r="EVK20" s="26"/>
      <c r="EVL20" s="26"/>
      <c r="EVM20" s="26"/>
      <c r="EVN20" s="26"/>
      <c r="EVO20" s="26"/>
      <c r="EVP20" s="26"/>
      <c r="EVQ20" s="26"/>
      <c r="EVR20" s="26"/>
      <c r="EVS20" s="26"/>
      <c r="EVT20" s="26"/>
      <c r="EVU20" s="26"/>
      <c r="EVV20" s="26"/>
      <c r="EVW20" s="26"/>
      <c r="EVX20" s="26"/>
      <c r="EVY20" s="26"/>
      <c r="EVZ20" s="26"/>
      <c r="EWA20" s="26"/>
      <c r="EWB20" s="26"/>
      <c r="EWC20" s="26"/>
      <c r="EWD20" s="26"/>
      <c r="EWE20" s="26"/>
      <c r="EWF20" s="26"/>
      <c r="EWG20" s="26"/>
      <c r="EWH20" s="26"/>
      <c r="EWI20" s="26"/>
      <c r="EWJ20" s="26"/>
      <c r="EWK20" s="26"/>
      <c r="EWL20" s="26"/>
      <c r="EWM20" s="26"/>
      <c r="EWN20" s="26"/>
      <c r="EWO20" s="26"/>
      <c r="EWP20" s="26"/>
      <c r="EWQ20" s="26"/>
      <c r="EWR20" s="26"/>
      <c r="EWS20" s="26"/>
      <c r="EWT20" s="26"/>
      <c r="EWU20" s="26"/>
      <c r="EWV20" s="26"/>
      <c r="EWW20" s="26"/>
      <c r="EWX20" s="26"/>
      <c r="EWY20" s="26"/>
      <c r="EWZ20" s="26"/>
      <c r="EXA20" s="26"/>
      <c r="EXB20" s="26"/>
      <c r="EXC20" s="26"/>
      <c r="EXD20" s="26"/>
      <c r="EXE20" s="26"/>
      <c r="EXF20" s="26"/>
      <c r="EXG20" s="26"/>
      <c r="EXH20" s="26"/>
      <c r="EXI20" s="26"/>
      <c r="EXJ20" s="26"/>
      <c r="EXK20" s="26"/>
      <c r="EXL20" s="26"/>
      <c r="EXM20" s="26"/>
      <c r="EXN20" s="26"/>
      <c r="EXO20" s="26"/>
      <c r="EXP20" s="26"/>
      <c r="EXQ20" s="26"/>
      <c r="EXR20" s="26"/>
      <c r="EXS20" s="26"/>
      <c r="EXT20" s="26"/>
      <c r="EXU20" s="26"/>
      <c r="EXV20" s="26"/>
      <c r="EXW20" s="26"/>
      <c r="EXX20" s="26"/>
      <c r="EXY20" s="26"/>
      <c r="EXZ20" s="26"/>
      <c r="EYA20" s="26"/>
      <c r="EYB20" s="26"/>
      <c r="EYC20" s="26"/>
      <c r="EYD20" s="26"/>
      <c r="EYE20" s="26"/>
      <c r="EYF20" s="26"/>
      <c r="EYG20" s="26"/>
      <c r="EYH20" s="26"/>
      <c r="EYI20" s="26"/>
      <c r="EYJ20" s="26"/>
      <c r="EYK20" s="26"/>
      <c r="EYL20" s="26"/>
      <c r="EYM20" s="26"/>
      <c r="EYN20" s="26"/>
      <c r="EYO20" s="26"/>
      <c r="EYP20" s="26"/>
      <c r="EYQ20" s="26"/>
      <c r="EYR20" s="26"/>
      <c r="EYS20" s="26"/>
      <c r="EYT20" s="26"/>
      <c r="EYU20" s="26"/>
      <c r="EYV20" s="26"/>
      <c r="EYW20" s="26"/>
      <c r="EYX20" s="26"/>
      <c r="EYY20" s="26"/>
      <c r="EYZ20" s="26"/>
      <c r="EZA20" s="26"/>
      <c r="EZB20" s="26"/>
      <c r="EZC20" s="26"/>
      <c r="EZD20" s="26"/>
      <c r="EZE20" s="26"/>
      <c r="EZF20" s="26"/>
      <c r="EZG20" s="26"/>
      <c r="EZH20" s="26"/>
      <c r="EZI20" s="26"/>
      <c r="EZJ20" s="26"/>
      <c r="EZK20" s="26"/>
      <c r="EZL20" s="26"/>
      <c r="EZM20" s="26"/>
      <c r="EZN20" s="26"/>
      <c r="EZO20" s="26"/>
      <c r="EZP20" s="26"/>
      <c r="EZQ20" s="26"/>
      <c r="EZR20" s="26"/>
      <c r="EZS20" s="26"/>
      <c r="EZT20" s="26"/>
      <c r="EZU20" s="26"/>
      <c r="EZV20" s="26"/>
      <c r="EZW20" s="26"/>
      <c r="EZX20" s="26"/>
      <c r="EZY20" s="26"/>
      <c r="EZZ20" s="26"/>
      <c r="FAA20" s="26"/>
      <c r="FAB20" s="26"/>
      <c r="FAC20" s="26"/>
      <c r="FAD20" s="26"/>
      <c r="FAE20" s="26"/>
      <c r="FAF20" s="26"/>
      <c r="FAG20" s="26"/>
      <c r="FAH20" s="26"/>
      <c r="FAI20" s="26"/>
      <c r="FAJ20" s="26"/>
      <c r="FAK20" s="26"/>
      <c r="FAL20" s="26"/>
      <c r="FAM20" s="26"/>
      <c r="FAN20" s="26"/>
      <c r="FAO20" s="26"/>
      <c r="FAP20" s="26"/>
      <c r="FAQ20" s="26"/>
      <c r="FAR20" s="26"/>
      <c r="FAS20" s="26"/>
      <c r="FAT20" s="26"/>
      <c r="FAU20" s="26"/>
      <c r="FAV20" s="26"/>
      <c r="FAW20" s="26"/>
      <c r="FAX20" s="26"/>
      <c r="FAY20" s="26"/>
      <c r="FAZ20" s="26"/>
      <c r="FBA20" s="26"/>
      <c r="FBB20" s="26"/>
      <c r="FBC20" s="26"/>
      <c r="FBD20" s="26"/>
      <c r="FBE20" s="26"/>
      <c r="FBF20" s="26"/>
      <c r="FBG20" s="26"/>
      <c r="FBH20" s="26"/>
      <c r="FBI20" s="26"/>
      <c r="FBJ20" s="26"/>
      <c r="FBK20" s="26"/>
      <c r="FBL20" s="26"/>
      <c r="FBM20" s="26"/>
      <c r="FBN20" s="26"/>
      <c r="FBO20" s="26"/>
      <c r="FBP20" s="26"/>
      <c r="FBQ20" s="26"/>
      <c r="FBR20" s="26"/>
      <c r="FBS20" s="26"/>
      <c r="FBT20" s="26"/>
      <c r="FBU20" s="26"/>
      <c r="FBV20" s="26"/>
      <c r="FBW20" s="26"/>
      <c r="FBX20" s="26"/>
      <c r="FBY20" s="26"/>
      <c r="FBZ20" s="26"/>
      <c r="FCA20" s="26"/>
      <c r="FCB20" s="26"/>
      <c r="FCC20" s="26"/>
      <c r="FCD20" s="26"/>
      <c r="FCE20" s="26"/>
      <c r="FCF20" s="26"/>
      <c r="FCG20" s="26"/>
      <c r="FCH20" s="26"/>
      <c r="FCI20" s="26"/>
      <c r="FCJ20" s="26"/>
      <c r="FCK20" s="26"/>
      <c r="FCL20" s="26"/>
      <c r="FCM20" s="26"/>
      <c r="FCN20" s="26"/>
      <c r="FCO20" s="26"/>
      <c r="FCP20" s="26"/>
      <c r="FCQ20" s="26"/>
      <c r="FCR20" s="26"/>
      <c r="FCS20" s="26"/>
      <c r="FCT20" s="26"/>
      <c r="FCU20" s="26"/>
      <c r="FCV20" s="26"/>
      <c r="FCW20" s="26"/>
      <c r="FCX20" s="26"/>
      <c r="FCY20" s="26"/>
      <c r="FCZ20" s="26"/>
      <c r="FDA20" s="26"/>
      <c r="FDB20" s="26"/>
      <c r="FDC20" s="26"/>
      <c r="FDD20" s="26"/>
      <c r="FDE20" s="26"/>
      <c r="FDF20" s="26"/>
      <c r="FDG20" s="26"/>
      <c r="FDH20" s="26"/>
      <c r="FDI20" s="26"/>
      <c r="FDJ20" s="26"/>
      <c r="FDK20" s="26"/>
      <c r="FDL20" s="26"/>
      <c r="FDM20" s="26"/>
      <c r="FDN20" s="26"/>
      <c r="FDO20" s="26"/>
      <c r="FDP20" s="26"/>
      <c r="FDQ20" s="26"/>
      <c r="FDR20" s="26"/>
      <c r="FDS20" s="26"/>
      <c r="FDT20" s="26"/>
      <c r="FDU20" s="26"/>
      <c r="FDV20" s="26"/>
      <c r="FDW20" s="26"/>
      <c r="FDX20" s="26"/>
      <c r="FDY20" s="26"/>
      <c r="FDZ20" s="26"/>
      <c r="FEA20" s="26"/>
      <c r="FEB20" s="26"/>
      <c r="FEC20" s="26"/>
      <c r="FED20" s="26"/>
      <c r="FEE20" s="26"/>
      <c r="FEF20" s="26"/>
      <c r="FEG20" s="26"/>
      <c r="FEH20" s="26"/>
      <c r="FEI20" s="26"/>
      <c r="FEJ20" s="26"/>
      <c r="FEK20" s="26"/>
      <c r="FEL20" s="26"/>
      <c r="FEM20" s="26"/>
      <c r="FEN20" s="26"/>
      <c r="FEO20" s="26"/>
      <c r="FEP20" s="26"/>
      <c r="FEQ20" s="26"/>
      <c r="FER20" s="26"/>
      <c r="FES20" s="26"/>
      <c r="FET20" s="26"/>
      <c r="FEU20" s="26"/>
      <c r="FEV20" s="26"/>
      <c r="FEW20" s="26"/>
      <c r="FEX20" s="26"/>
      <c r="FEY20" s="26"/>
      <c r="FEZ20" s="26"/>
      <c r="FFA20" s="26"/>
      <c r="FFB20" s="26"/>
      <c r="FFC20" s="26"/>
      <c r="FFD20" s="26"/>
      <c r="FFE20" s="26"/>
      <c r="FFF20" s="26"/>
      <c r="FFG20" s="26"/>
      <c r="FFH20" s="26"/>
      <c r="FFI20" s="26"/>
      <c r="FFJ20" s="26"/>
      <c r="FFK20" s="26"/>
      <c r="FFL20" s="26"/>
      <c r="FFM20" s="26"/>
      <c r="FFN20" s="26"/>
      <c r="FFO20" s="26"/>
      <c r="FFP20" s="26"/>
      <c r="FFQ20" s="26"/>
      <c r="FFR20" s="26"/>
      <c r="FFS20" s="26"/>
      <c r="FFT20" s="26"/>
      <c r="FFU20" s="26"/>
      <c r="FFV20" s="26"/>
      <c r="FFW20" s="26"/>
      <c r="FFX20" s="26"/>
      <c r="FFY20" s="26"/>
      <c r="FFZ20" s="26"/>
      <c r="FGA20" s="26"/>
      <c r="FGB20" s="26"/>
      <c r="FGC20" s="26"/>
      <c r="FGD20" s="26"/>
      <c r="FGE20" s="26"/>
      <c r="FGF20" s="26"/>
      <c r="FGG20" s="26"/>
      <c r="FGH20" s="26"/>
      <c r="FGI20" s="26"/>
      <c r="FGJ20" s="26"/>
      <c r="FGK20" s="26"/>
      <c r="FGL20" s="26"/>
      <c r="FGM20" s="26"/>
      <c r="FGN20" s="26"/>
      <c r="FGO20" s="26"/>
      <c r="FGP20" s="26"/>
      <c r="FGQ20" s="26"/>
      <c r="FGR20" s="26"/>
      <c r="FGS20" s="26"/>
      <c r="FGT20" s="26"/>
      <c r="FGU20" s="26"/>
      <c r="FGV20" s="26"/>
      <c r="FGW20" s="26"/>
      <c r="FGX20" s="26"/>
      <c r="FGY20" s="26"/>
      <c r="FGZ20" s="26"/>
      <c r="FHA20" s="26"/>
      <c r="FHB20" s="26"/>
      <c r="FHC20" s="26"/>
      <c r="FHD20" s="26"/>
      <c r="FHE20" s="26"/>
      <c r="FHF20" s="26"/>
      <c r="FHG20" s="26"/>
      <c r="FHH20" s="26"/>
      <c r="FHI20" s="26"/>
      <c r="FHJ20" s="26"/>
      <c r="FHK20" s="26"/>
      <c r="FHL20" s="26"/>
      <c r="FHM20" s="26"/>
      <c r="FHN20" s="26"/>
      <c r="FHO20" s="26"/>
      <c r="FHP20" s="26"/>
      <c r="FHQ20" s="26"/>
      <c r="FHR20" s="26"/>
      <c r="FHS20" s="26"/>
      <c r="FHT20" s="26"/>
      <c r="FHU20" s="26"/>
      <c r="FHV20" s="26"/>
      <c r="FHW20" s="26"/>
      <c r="FHX20" s="26"/>
      <c r="FHY20" s="26"/>
      <c r="FHZ20" s="26"/>
      <c r="FIA20" s="26"/>
      <c r="FIB20" s="26"/>
      <c r="FIC20" s="26"/>
      <c r="FID20" s="26"/>
      <c r="FIE20" s="26"/>
      <c r="FIF20" s="26"/>
      <c r="FIG20" s="26"/>
      <c r="FIH20" s="26"/>
      <c r="FII20" s="26"/>
      <c r="FIJ20" s="26"/>
      <c r="FIK20" s="26"/>
      <c r="FIL20" s="26"/>
      <c r="FIM20" s="26"/>
      <c r="FIN20" s="26"/>
      <c r="FIO20" s="26"/>
      <c r="FIP20" s="26"/>
      <c r="FIQ20" s="26"/>
      <c r="FIR20" s="26"/>
      <c r="FIS20" s="26"/>
      <c r="FIT20" s="26"/>
      <c r="FIU20" s="26"/>
      <c r="FIV20" s="26"/>
      <c r="FIW20" s="26"/>
      <c r="FIX20" s="26"/>
      <c r="FIY20" s="26"/>
      <c r="FIZ20" s="26"/>
      <c r="FJA20" s="26"/>
      <c r="FJB20" s="26"/>
      <c r="FJC20" s="26"/>
      <c r="FJD20" s="26"/>
      <c r="FJE20" s="26"/>
      <c r="FJF20" s="26"/>
      <c r="FJG20" s="26"/>
      <c r="FJH20" s="26"/>
      <c r="FJI20" s="26"/>
      <c r="FJJ20" s="26"/>
      <c r="FJK20" s="26"/>
      <c r="FJL20" s="26"/>
      <c r="FJM20" s="26"/>
      <c r="FJN20" s="26"/>
      <c r="FJO20" s="26"/>
      <c r="FJP20" s="26"/>
      <c r="FJQ20" s="26"/>
      <c r="FJR20" s="26"/>
      <c r="FJS20" s="26"/>
      <c r="FJT20" s="26"/>
      <c r="FJU20" s="26"/>
      <c r="FJV20" s="26"/>
      <c r="FJW20" s="26"/>
      <c r="FJX20" s="26"/>
      <c r="FJY20" s="26"/>
      <c r="FJZ20" s="26"/>
      <c r="FKA20" s="26"/>
      <c r="FKB20" s="26"/>
      <c r="FKC20" s="26"/>
      <c r="FKD20" s="26"/>
      <c r="FKE20" s="26"/>
      <c r="FKF20" s="26"/>
      <c r="FKG20" s="26"/>
      <c r="FKH20" s="26"/>
      <c r="FKI20" s="26"/>
      <c r="FKJ20" s="26"/>
      <c r="FKK20" s="26"/>
      <c r="FKL20" s="26"/>
      <c r="FKM20" s="26"/>
      <c r="FKN20" s="26"/>
      <c r="FKO20" s="26"/>
      <c r="FKP20" s="26"/>
      <c r="FKQ20" s="26"/>
      <c r="FKR20" s="26"/>
      <c r="FKS20" s="26"/>
      <c r="FKT20" s="26"/>
      <c r="FKU20" s="26"/>
      <c r="FKV20" s="26"/>
      <c r="FKW20" s="26"/>
      <c r="FKX20" s="26"/>
      <c r="FKY20" s="26"/>
      <c r="FKZ20" s="26"/>
      <c r="FLA20" s="26"/>
      <c r="FLB20" s="26"/>
      <c r="FLC20" s="26"/>
      <c r="FLD20" s="26"/>
      <c r="FLE20" s="26"/>
      <c r="FLF20" s="26"/>
      <c r="FLG20" s="26"/>
      <c r="FLH20" s="26"/>
      <c r="FLI20" s="26"/>
      <c r="FLJ20" s="26"/>
      <c r="FLK20" s="26"/>
      <c r="FLL20" s="26"/>
      <c r="FLM20" s="26"/>
      <c r="FLN20" s="26"/>
      <c r="FLO20" s="26"/>
      <c r="FLP20" s="26"/>
      <c r="FLQ20" s="26"/>
      <c r="FLR20" s="26"/>
      <c r="FLS20" s="26"/>
      <c r="FLT20" s="26"/>
      <c r="FLU20" s="26"/>
      <c r="FLV20" s="26"/>
      <c r="FLW20" s="26"/>
      <c r="FLX20" s="26"/>
      <c r="FLY20" s="26"/>
      <c r="FLZ20" s="26"/>
      <c r="FMA20" s="26"/>
      <c r="FMB20" s="26"/>
      <c r="FMC20" s="26"/>
      <c r="FMD20" s="26"/>
      <c r="FME20" s="26"/>
      <c r="FMF20" s="26"/>
      <c r="FMG20" s="26"/>
      <c r="FMH20" s="26"/>
      <c r="FMI20" s="26"/>
      <c r="FMJ20" s="26"/>
      <c r="FMK20" s="26"/>
      <c r="FML20" s="26"/>
      <c r="FMM20" s="26"/>
      <c r="FMN20" s="26"/>
      <c r="FMO20" s="26"/>
      <c r="FMP20" s="26"/>
      <c r="FMQ20" s="26"/>
      <c r="FMR20" s="26"/>
      <c r="FMS20" s="26"/>
      <c r="FMT20" s="26"/>
      <c r="FMU20" s="26"/>
      <c r="FMV20" s="26"/>
      <c r="FMW20" s="26"/>
      <c r="FMX20" s="26"/>
      <c r="FMY20" s="26"/>
      <c r="FMZ20" s="26"/>
      <c r="FNA20" s="26"/>
      <c r="FNB20" s="26"/>
      <c r="FNC20" s="26"/>
      <c r="FND20" s="26"/>
      <c r="FNE20" s="26"/>
      <c r="FNF20" s="26"/>
      <c r="FNG20" s="26"/>
      <c r="FNH20" s="26"/>
      <c r="FNI20" s="26"/>
      <c r="FNJ20" s="26"/>
      <c r="FNK20" s="26"/>
      <c r="FNL20" s="26"/>
      <c r="FNM20" s="26"/>
      <c r="FNN20" s="26"/>
      <c r="FNO20" s="26"/>
      <c r="FNP20" s="26"/>
      <c r="FNQ20" s="26"/>
      <c r="FNR20" s="26"/>
      <c r="FNS20" s="26"/>
      <c r="FNT20" s="26"/>
      <c r="FNU20" s="26"/>
      <c r="FNV20" s="26"/>
      <c r="FNW20" s="26"/>
      <c r="FNX20" s="26"/>
      <c r="FNY20" s="26"/>
      <c r="FNZ20" s="26"/>
      <c r="FOA20" s="26"/>
      <c r="FOB20" s="26"/>
      <c r="FOC20" s="26"/>
      <c r="FOD20" s="26"/>
      <c r="FOE20" s="26"/>
      <c r="FOF20" s="26"/>
      <c r="FOG20" s="26"/>
      <c r="FOH20" s="26"/>
      <c r="FOI20" s="26"/>
      <c r="FOJ20" s="26"/>
      <c r="FOK20" s="26"/>
      <c r="FOL20" s="26"/>
      <c r="FOM20" s="26"/>
      <c r="FON20" s="26"/>
      <c r="FOO20" s="26"/>
      <c r="FOP20" s="26"/>
      <c r="FOQ20" s="26"/>
      <c r="FOR20" s="26"/>
      <c r="FOS20" s="26"/>
      <c r="FOT20" s="26"/>
      <c r="FOU20" s="26"/>
      <c r="FOV20" s="26"/>
      <c r="FOW20" s="26"/>
      <c r="FOX20" s="26"/>
      <c r="FOY20" s="26"/>
      <c r="FOZ20" s="26"/>
      <c r="FPA20" s="26"/>
      <c r="FPB20" s="26"/>
      <c r="FPC20" s="26"/>
      <c r="FPD20" s="26"/>
      <c r="FPE20" s="26"/>
      <c r="FPF20" s="26"/>
      <c r="FPG20" s="26"/>
      <c r="FPH20" s="26"/>
      <c r="FPI20" s="26"/>
      <c r="FPJ20" s="26"/>
      <c r="FPK20" s="26"/>
      <c r="FPL20" s="26"/>
      <c r="FPM20" s="26"/>
      <c r="FPN20" s="26"/>
      <c r="FPO20" s="26"/>
      <c r="FPP20" s="26"/>
      <c r="FPQ20" s="26"/>
      <c r="FPR20" s="26"/>
      <c r="FPS20" s="26"/>
      <c r="FPT20" s="26"/>
      <c r="FPU20" s="26"/>
      <c r="FPV20" s="26"/>
      <c r="FPW20" s="26"/>
      <c r="FPX20" s="26"/>
      <c r="FPY20" s="26"/>
      <c r="FPZ20" s="26"/>
      <c r="FQA20" s="26"/>
      <c r="FQB20" s="26"/>
      <c r="FQC20" s="26"/>
      <c r="FQD20" s="26"/>
      <c r="FQE20" s="26"/>
      <c r="FQF20" s="26"/>
      <c r="FQG20" s="26"/>
      <c r="FQH20" s="26"/>
      <c r="FQI20" s="26"/>
      <c r="FQJ20" s="26"/>
      <c r="FQK20" s="26"/>
      <c r="FQL20" s="26"/>
      <c r="FQM20" s="26"/>
      <c r="FQN20" s="26"/>
      <c r="FQO20" s="26"/>
      <c r="FQP20" s="26"/>
      <c r="FQQ20" s="26"/>
      <c r="FQR20" s="26"/>
      <c r="FQS20" s="26"/>
      <c r="FQT20" s="26"/>
      <c r="FQU20" s="26"/>
      <c r="FQV20" s="26"/>
      <c r="FQW20" s="26"/>
      <c r="FQX20" s="26"/>
      <c r="FQY20" s="26"/>
      <c r="FQZ20" s="26"/>
      <c r="FRA20" s="26"/>
      <c r="FRB20" s="26"/>
      <c r="FRC20" s="26"/>
      <c r="FRD20" s="26"/>
      <c r="FRE20" s="26"/>
      <c r="FRF20" s="26"/>
      <c r="FRG20" s="26"/>
      <c r="FRH20" s="26"/>
      <c r="FRI20" s="26"/>
      <c r="FRJ20" s="26"/>
      <c r="FRK20" s="26"/>
      <c r="FRL20" s="26"/>
      <c r="FRM20" s="26"/>
      <c r="FRN20" s="26"/>
      <c r="FRO20" s="26"/>
      <c r="FRP20" s="26"/>
      <c r="FRQ20" s="26"/>
      <c r="FRR20" s="26"/>
      <c r="FRS20" s="26"/>
      <c r="FRT20" s="26"/>
      <c r="FRU20" s="26"/>
      <c r="FRV20" s="26"/>
      <c r="FRW20" s="26"/>
      <c r="FRX20" s="26"/>
      <c r="FRY20" s="26"/>
      <c r="FRZ20" s="26"/>
      <c r="FSA20" s="26"/>
      <c r="FSB20" s="26"/>
      <c r="FSC20" s="26"/>
      <c r="FSD20" s="26"/>
      <c r="FSE20" s="26"/>
      <c r="FSF20" s="26"/>
      <c r="FSG20" s="26"/>
      <c r="FSH20" s="26"/>
      <c r="FSI20" s="26"/>
      <c r="FSJ20" s="26"/>
      <c r="FSK20" s="26"/>
      <c r="FSL20" s="26"/>
      <c r="FSM20" s="26"/>
      <c r="FSN20" s="26"/>
      <c r="FSO20" s="26"/>
      <c r="FSP20" s="26"/>
      <c r="FSQ20" s="26"/>
      <c r="FSR20" s="26"/>
      <c r="FSS20" s="26"/>
      <c r="FST20" s="26"/>
      <c r="FSU20" s="26"/>
      <c r="FSV20" s="26"/>
      <c r="FSW20" s="26"/>
      <c r="FSX20" s="26"/>
      <c r="FSY20" s="26"/>
      <c r="FSZ20" s="26"/>
      <c r="FTA20" s="26"/>
      <c r="FTB20" s="26"/>
      <c r="FTC20" s="26"/>
      <c r="FTD20" s="26"/>
      <c r="FTE20" s="26"/>
      <c r="FTF20" s="26"/>
      <c r="FTG20" s="26"/>
      <c r="FTH20" s="26"/>
      <c r="FTI20" s="26"/>
      <c r="FTJ20" s="26"/>
      <c r="FTK20" s="26"/>
      <c r="FTL20" s="26"/>
      <c r="FTM20" s="26"/>
      <c r="FTN20" s="26"/>
      <c r="FTO20" s="26"/>
      <c r="FTP20" s="26"/>
      <c r="FTQ20" s="26"/>
      <c r="FTR20" s="26"/>
      <c r="FTS20" s="26"/>
      <c r="FTT20" s="26"/>
      <c r="FTU20" s="26"/>
      <c r="FTV20" s="26"/>
      <c r="FTW20" s="26"/>
      <c r="FTX20" s="26"/>
      <c r="FTY20" s="26"/>
      <c r="FTZ20" s="26"/>
      <c r="FUA20" s="26"/>
      <c r="FUB20" s="26"/>
      <c r="FUC20" s="26"/>
      <c r="FUD20" s="26"/>
      <c r="FUE20" s="26"/>
      <c r="FUF20" s="26"/>
      <c r="FUG20" s="26"/>
      <c r="FUH20" s="26"/>
      <c r="FUI20" s="26"/>
      <c r="FUJ20" s="26"/>
      <c r="FUK20" s="26"/>
      <c r="FUL20" s="26"/>
      <c r="FUM20" s="26"/>
      <c r="FUN20" s="26"/>
      <c r="FUO20" s="26"/>
      <c r="FUP20" s="26"/>
      <c r="FUQ20" s="26"/>
      <c r="FUR20" s="26"/>
      <c r="FUS20" s="26"/>
      <c r="FUT20" s="26"/>
      <c r="FUU20" s="26"/>
      <c r="FUV20" s="26"/>
      <c r="FUW20" s="26"/>
      <c r="FUX20" s="26"/>
      <c r="FUY20" s="26"/>
      <c r="FUZ20" s="26"/>
      <c r="FVA20" s="26"/>
      <c r="FVB20" s="26"/>
      <c r="FVC20" s="26"/>
      <c r="FVD20" s="26"/>
      <c r="FVE20" s="26"/>
      <c r="FVF20" s="26"/>
      <c r="FVG20" s="26"/>
      <c r="FVH20" s="26"/>
      <c r="FVI20" s="26"/>
      <c r="FVJ20" s="26"/>
      <c r="FVK20" s="26"/>
      <c r="FVL20" s="26"/>
      <c r="FVM20" s="26"/>
      <c r="FVN20" s="26"/>
      <c r="FVO20" s="26"/>
      <c r="FVP20" s="26"/>
      <c r="FVQ20" s="26"/>
      <c r="FVR20" s="26"/>
      <c r="FVS20" s="26"/>
      <c r="FVT20" s="26"/>
      <c r="FVU20" s="26"/>
      <c r="FVV20" s="26"/>
      <c r="FVW20" s="26"/>
      <c r="FVX20" s="26"/>
      <c r="FVY20" s="26"/>
      <c r="FVZ20" s="26"/>
      <c r="FWA20" s="26"/>
      <c r="FWB20" s="26"/>
      <c r="FWC20" s="26"/>
      <c r="FWD20" s="26"/>
      <c r="FWE20" s="26"/>
      <c r="FWF20" s="26"/>
      <c r="FWG20" s="26"/>
      <c r="FWH20" s="26"/>
      <c r="FWI20" s="26"/>
      <c r="FWJ20" s="26"/>
      <c r="FWK20" s="26"/>
      <c r="FWL20" s="26"/>
      <c r="FWM20" s="26"/>
      <c r="FWN20" s="26"/>
      <c r="FWO20" s="26"/>
      <c r="FWP20" s="26"/>
      <c r="FWQ20" s="26"/>
      <c r="FWR20" s="26"/>
      <c r="FWS20" s="26"/>
      <c r="FWT20" s="26"/>
      <c r="FWU20" s="26"/>
      <c r="FWV20" s="26"/>
      <c r="FWW20" s="26"/>
      <c r="FWX20" s="26"/>
      <c r="FWY20" s="26"/>
      <c r="FWZ20" s="26"/>
      <c r="FXA20" s="26"/>
      <c r="FXB20" s="26"/>
      <c r="FXC20" s="26"/>
      <c r="FXD20" s="26"/>
      <c r="FXE20" s="26"/>
      <c r="FXF20" s="26"/>
      <c r="FXG20" s="26"/>
      <c r="FXH20" s="26"/>
      <c r="FXI20" s="26"/>
      <c r="FXJ20" s="26"/>
      <c r="FXK20" s="26"/>
      <c r="FXL20" s="26"/>
      <c r="FXM20" s="26"/>
      <c r="FXN20" s="26"/>
      <c r="FXO20" s="26"/>
      <c r="FXP20" s="26"/>
      <c r="FXQ20" s="26"/>
      <c r="FXR20" s="26"/>
      <c r="FXS20" s="26"/>
      <c r="FXT20" s="26"/>
      <c r="FXU20" s="26"/>
      <c r="FXV20" s="26"/>
      <c r="FXW20" s="26"/>
      <c r="FXX20" s="26"/>
      <c r="FXY20" s="26"/>
      <c r="FXZ20" s="26"/>
      <c r="FYA20" s="26"/>
      <c r="FYB20" s="26"/>
      <c r="FYC20" s="26"/>
      <c r="FYD20" s="26"/>
      <c r="FYE20" s="26"/>
      <c r="FYF20" s="26"/>
      <c r="FYG20" s="26"/>
      <c r="FYH20" s="26"/>
      <c r="FYI20" s="26"/>
      <c r="FYJ20" s="26"/>
      <c r="FYK20" s="26"/>
      <c r="FYL20" s="26"/>
      <c r="FYM20" s="26"/>
      <c r="FYN20" s="26"/>
      <c r="FYO20" s="26"/>
      <c r="FYP20" s="26"/>
      <c r="FYQ20" s="26"/>
      <c r="FYR20" s="26"/>
      <c r="FYS20" s="26"/>
      <c r="FYT20" s="26"/>
      <c r="FYU20" s="26"/>
      <c r="FYV20" s="26"/>
      <c r="FYW20" s="26"/>
      <c r="FYX20" s="26"/>
      <c r="FYY20" s="26"/>
      <c r="FYZ20" s="26"/>
      <c r="FZA20" s="26"/>
      <c r="FZB20" s="26"/>
      <c r="FZC20" s="26"/>
      <c r="FZD20" s="26"/>
      <c r="FZE20" s="26"/>
      <c r="FZF20" s="26"/>
      <c r="FZG20" s="26"/>
      <c r="FZH20" s="26"/>
      <c r="FZI20" s="26"/>
      <c r="FZJ20" s="26"/>
      <c r="FZK20" s="26"/>
      <c r="FZL20" s="26"/>
      <c r="FZM20" s="26"/>
      <c r="FZN20" s="26"/>
      <c r="FZO20" s="26"/>
      <c r="FZP20" s="26"/>
      <c r="FZQ20" s="26"/>
      <c r="FZR20" s="26"/>
      <c r="FZS20" s="26"/>
      <c r="FZT20" s="26"/>
      <c r="FZU20" s="26"/>
      <c r="FZV20" s="26"/>
      <c r="FZW20" s="26"/>
      <c r="FZX20" s="26"/>
      <c r="FZY20" s="26"/>
      <c r="FZZ20" s="26"/>
      <c r="GAA20" s="26"/>
      <c r="GAB20" s="26"/>
      <c r="GAC20" s="26"/>
      <c r="GAD20" s="26"/>
      <c r="GAE20" s="26"/>
      <c r="GAF20" s="26"/>
      <c r="GAG20" s="26"/>
      <c r="GAH20" s="26"/>
      <c r="GAI20" s="26"/>
      <c r="GAJ20" s="26"/>
      <c r="GAK20" s="26"/>
      <c r="GAL20" s="26"/>
      <c r="GAM20" s="26"/>
      <c r="GAN20" s="26"/>
      <c r="GAO20" s="26"/>
      <c r="GAP20" s="26"/>
      <c r="GAQ20" s="26"/>
      <c r="GAR20" s="26"/>
      <c r="GAS20" s="26"/>
      <c r="GAT20" s="26"/>
      <c r="GAU20" s="26"/>
      <c r="GAV20" s="26"/>
      <c r="GAW20" s="26"/>
      <c r="GAX20" s="26"/>
      <c r="GAY20" s="26"/>
      <c r="GAZ20" s="26"/>
      <c r="GBA20" s="26"/>
      <c r="GBB20" s="26"/>
      <c r="GBC20" s="26"/>
      <c r="GBD20" s="26"/>
      <c r="GBE20" s="26"/>
      <c r="GBF20" s="26"/>
      <c r="GBG20" s="26"/>
      <c r="GBH20" s="26"/>
      <c r="GBI20" s="26"/>
      <c r="GBJ20" s="26"/>
      <c r="GBK20" s="26"/>
      <c r="GBL20" s="26"/>
      <c r="GBM20" s="26"/>
      <c r="GBN20" s="26"/>
      <c r="GBO20" s="26"/>
      <c r="GBP20" s="26"/>
      <c r="GBQ20" s="26"/>
      <c r="GBR20" s="26"/>
      <c r="GBS20" s="26"/>
      <c r="GBT20" s="26"/>
      <c r="GBU20" s="26"/>
      <c r="GBV20" s="26"/>
      <c r="GBW20" s="26"/>
      <c r="GBX20" s="26"/>
      <c r="GBY20" s="26"/>
      <c r="GBZ20" s="26"/>
      <c r="GCA20" s="26"/>
      <c r="GCB20" s="26"/>
      <c r="GCC20" s="26"/>
      <c r="GCD20" s="26"/>
      <c r="GCE20" s="26"/>
      <c r="GCF20" s="26"/>
      <c r="GCG20" s="26"/>
      <c r="GCH20" s="26"/>
      <c r="GCI20" s="26"/>
      <c r="GCJ20" s="26"/>
      <c r="GCK20" s="26"/>
      <c r="GCL20" s="26"/>
      <c r="GCM20" s="26"/>
      <c r="GCN20" s="26"/>
      <c r="GCO20" s="26"/>
      <c r="GCP20" s="26"/>
      <c r="GCQ20" s="26"/>
      <c r="GCR20" s="26"/>
      <c r="GCS20" s="26"/>
      <c r="GCT20" s="26"/>
      <c r="GCU20" s="26"/>
      <c r="GCV20" s="26"/>
      <c r="GCW20" s="26"/>
      <c r="GCX20" s="26"/>
      <c r="GCY20" s="26"/>
      <c r="GCZ20" s="26"/>
      <c r="GDA20" s="26"/>
      <c r="GDB20" s="26"/>
      <c r="GDC20" s="26"/>
      <c r="GDD20" s="26"/>
      <c r="GDE20" s="26"/>
      <c r="GDF20" s="26"/>
      <c r="GDG20" s="26"/>
      <c r="GDH20" s="26"/>
      <c r="GDI20" s="26"/>
      <c r="GDJ20" s="26"/>
      <c r="GDK20" s="26"/>
      <c r="GDL20" s="26"/>
      <c r="GDM20" s="26"/>
      <c r="GDN20" s="26"/>
      <c r="GDO20" s="26"/>
      <c r="GDP20" s="26"/>
      <c r="GDQ20" s="26"/>
      <c r="GDR20" s="26"/>
      <c r="GDS20" s="26"/>
      <c r="GDT20" s="26"/>
      <c r="GDU20" s="26"/>
      <c r="GDV20" s="26"/>
      <c r="GDW20" s="26"/>
      <c r="GDX20" s="26"/>
      <c r="GDY20" s="26"/>
      <c r="GDZ20" s="26"/>
      <c r="GEA20" s="26"/>
      <c r="GEB20" s="26"/>
      <c r="GEC20" s="26"/>
      <c r="GED20" s="26"/>
      <c r="GEE20" s="26"/>
      <c r="GEF20" s="26"/>
      <c r="GEG20" s="26"/>
      <c r="GEH20" s="26"/>
      <c r="GEI20" s="26"/>
      <c r="GEJ20" s="26"/>
      <c r="GEK20" s="26"/>
      <c r="GEL20" s="26"/>
      <c r="GEM20" s="26"/>
      <c r="GEN20" s="26"/>
      <c r="GEO20" s="26"/>
      <c r="GEP20" s="26"/>
      <c r="GEQ20" s="26"/>
      <c r="GER20" s="26"/>
      <c r="GES20" s="26"/>
      <c r="GET20" s="26"/>
      <c r="GEU20" s="26"/>
      <c r="GEV20" s="26"/>
      <c r="GEW20" s="26"/>
      <c r="GEX20" s="26"/>
      <c r="GEY20" s="26"/>
      <c r="GEZ20" s="26"/>
      <c r="GFA20" s="26"/>
      <c r="GFB20" s="26"/>
      <c r="GFC20" s="26"/>
      <c r="GFD20" s="26"/>
      <c r="GFE20" s="26"/>
      <c r="GFF20" s="26"/>
      <c r="GFG20" s="26"/>
      <c r="GFH20" s="26"/>
      <c r="GFI20" s="26"/>
      <c r="GFJ20" s="26"/>
      <c r="GFK20" s="26"/>
      <c r="GFL20" s="26"/>
      <c r="GFM20" s="26"/>
      <c r="GFN20" s="26"/>
      <c r="GFO20" s="26"/>
      <c r="GFP20" s="26"/>
      <c r="GFQ20" s="26"/>
      <c r="GFR20" s="26"/>
      <c r="GFS20" s="26"/>
      <c r="GFT20" s="26"/>
      <c r="GFU20" s="26"/>
      <c r="GFV20" s="26"/>
      <c r="GFW20" s="26"/>
      <c r="GFX20" s="26"/>
      <c r="GFY20" s="26"/>
      <c r="GFZ20" s="26"/>
      <c r="GGA20" s="26"/>
      <c r="GGB20" s="26"/>
      <c r="GGC20" s="26"/>
      <c r="GGD20" s="26"/>
      <c r="GGE20" s="26"/>
      <c r="GGF20" s="26"/>
      <c r="GGG20" s="26"/>
      <c r="GGH20" s="26"/>
      <c r="GGI20" s="26"/>
      <c r="GGJ20" s="26"/>
      <c r="GGK20" s="26"/>
      <c r="GGL20" s="26"/>
      <c r="GGM20" s="26"/>
      <c r="GGN20" s="26"/>
      <c r="GGO20" s="26"/>
      <c r="GGP20" s="26"/>
      <c r="GGQ20" s="26"/>
      <c r="GGR20" s="26"/>
      <c r="GGS20" s="26"/>
      <c r="GGT20" s="26"/>
      <c r="GGU20" s="26"/>
      <c r="GGV20" s="26"/>
      <c r="GGW20" s="26"/>
      <c r="GGX20" s="26"/>
      <c r="GGY20" s="26"/>
      <c r="GGZ20" s="26"/>
      <c r="GHA20" s="26"/>
      <c r="GHB20" s="26"/>
      <c r="GHC20" s="26"/>
      <c r="GHD20" s="26"/>
      <c r="GHE20" s="26"/>
      <c r="GHF20" s="26"/>
      <c r="GHG20" s="26"/>
      <c r="GHH20" s="26"/>
      <c r="GHI20" s="26"/>
      <c r="GHJ20" s="26"/>
      <c r="GHK20" s="26"/>
      <c r="GHL20" s="26"/>
      <c r="GHM20" s="26"/>
      <c r="GHN20" s="26"/>
      <c r="GHO20" s="26"/>
      <c r="GHP20" s="26"/>
      <c r="GHQ20" s="26"/>
      <c r="GHR20" s="26"/>
      <c r="GHS20" s="26"/>
      <c r="GHT20" s="26"/>
      <c r="GHU20" s="26"/>
      <c r="GHV20" s="26"/>
      <c r="GHW20" s="26"/>
      <c r="GHX20" s="26"/>
      <c r="GHY20" s="26"/>
      <c r="GHZ20" s="26"/>
      <c r="GIA20" s="26"/>
      <c r="GIB20" s="26"/>
      <c r="GIC20" s="26"/>
      <c r="GID20" s="26"/>
      <c r="GIE20" s="26"/>
      <c r="GIF20" s="26"/>
      <c r="GIG20" s="26"/>
      <c r="GIH20" s="26"/>
      <c r="GII20" s="26"/>
      <c r="GIJ20" s="26"/>
      <c r="GIK20" s="26"/>
      <c r="GIL20" s="26"/>
      <c r="GIM20" s="26"/>
      <c r="GIN20" s="26"/>
      <c r="GIO20" s="26"/>
      <c r="GIP20" s="26"/>
      <c r="GIQ20" s="26"/>
      <c r="GIR20" s="26"/>
      <c r="GIS20" s="26"/>
      <c r="GIT20" s="26"/>
      <c r="GIU20" s="26"/>
      <c r="GIV20" s="26"/>
      <c r="GIW20" s="26"/>
      <c r="GIX20" s="26"/>
      <c r="GIY20" s="26"/>
      <c r="GIZ20" s="26"/>
      <c r="GJA20" s="26"/>
      <c r="GJB20" s="26"/>
      <c r="GJC20" s="26"/>
      <c r="GJD20" s="26"/>
      <c r="GJE20" s="26"/>
      <c r="GJF20" s="26"/>
      <c r="GJG20" s="26"/>
      <c r="GJH20" s="26"/>
      <c r="GJI20" s="26"/>
      <c r="GJJ20" s="26"/>
      <c r="GJK20" s="26"/>
      <c r="GJL20" s="26"/>
      <c r="GJM20" s="26"/>
      <c r="GJN20" s="26"/>
      <c r="GJO20" s="26"/>
      <c r="GJP20" s="26"/>
      <c r="GJQ20" s="26"/>
      <c r="GJR20" s="26"/>
      <c r="GJS20" s="26"/>
      <c r="GJT20" s="26"/>
      <c r="GJU20" s="26"/>
      <c r="GJV20" s="26"/>
      <c r="GJW20" s="26"/>
      <c r="GJX20" s="26"/>
      <c r="GJY20" s="26"/>
      <c r="GJZ20" s="26"/>
      <c r="GKA20" s="26"/>
      <c r="GKB20" s="26"/>
      <c r="GKC20" s="26"/>
      <c r="GKD20" s="26"/>
      <c r="GKE20" s="26"/>
      <c r="GKF20" s="26"/>
      <c r="GKG20" s="26"/>
      <c r="GKH20" s="26"/>
      <c r="GKI20" s="26"/>
      <c r="GKJ20" s="26"/>
      <c r="GKK20" s="26"/>
      <c r="GKL20" s="26"/>
      <c r="GKM20" s="26"/>
      <c r="GKN20" s="26"/>
      <c r="GKO20" s="26"/>
      <c r="GKP20" s="26"/>
      <c r="GKQ20" s="26"/>
      <c r="GKR20" s="26"/>
      <c r="GKS20" s="26"/>
      <c r="GKT20" s="26"/>
      <c r="GKU20" s="26"/>
      <c r="GKV20" s="26"/>
      <c r="GKW20" s="26"/>
      <c r="GKX20" s="26"/>
      <c r="GKY20" s="26"/>
      <c r="GKZ20" s="26"/>
      <c r="GLA20" s="26"/>
      <c r="GLB20" s="26"/>
      <c r="GLC20" s="26"/>
      <c r="GLD20" s="26"/>
      <c r="GLE20" s="26"/>
      <c r="GLF20" s="26"/>
      <c r="GLG20" s="26"/>
      <c r="GLH20" s="26"/>
      <c r="GLI20" s="26"/>
      <c r="GLJ20" s="26"/>
      <c r="GLK20" s="26"/>
      <c r="GLL20" s="26"/>
      <c r="GLM20" s="26"/>
      <c r="GLN20" s="26"/>
      <c r="GLO20" s="26"/>
      <c r="GLP20" s="26"/>
      <c r="GLQ20" s="26"/>
      <c r="GLR20" s="26"/>
      <c r="GLS20" s="26"/>
      <c r="GLT20" s="26"/>
      <c r="GLU20" s="26"/>
      <c r="GLV20" s="26"/>
      <c r="GLW20" s="26"/>
      <c r="GLX20" s="26"/>
      <c r="GLY20" s="26"/>
      <c r="GLZ20" s="26"/>
      <c r="GMA20" s="26"/>
      <c r="GMB20" s="26"/>
      <c r="GMC20" s="26"/>
      <c r="GMD20" s="26"/>
      <c r="GME20" s="26"/>
      <c r="GMF20" s="26"/>
      <c r="GMG20" s="26"/>
      <c r="GMH20" s="26"/>
      <c r="GMI20" s="26"/>
      <c r="GMJ20" s="26"/>
      <c r="GMK20" s="26"/>
      <c r="GML20" s="26"/>
      <c r="GMM20" s="26"/>
      <c r="GMN20" s="26"/>
      <c r="GMO20" s="26"/>
      <c r="GMP20" s="26"/>
      <c r="GMQ20" s="26"/>
      <c r="GMR20" s="26"/>
      <c r="GMS20" s="26"/>
      <c r="GMT20" s="26"/>
      <c r="GMU20" s="26"/>
      <c r="GMV20" s="26"/>
      <c r="GMW20" s="26"/>
      <c r="GMX20" s="26"/>
      <c r="GMY20" s="26"/>
      <c r="GMZ20" s="26"/>
      <c r="GNA20" s="26"/>
      <c r="GNB20" s="26"/>
      <c r="GNC20" s="26"/>
      <c r="GND20" s="26"/>
      <c r="GNE20" s="26"/>
      <c r="GNF20" s="26"/>
      <c r="GNG20" s="26"/>
      <c r="GNH20" s="26"/>
      <c r="GNI20" s="26"/>
      <c r="GNJ20" s="26"/>
      <c r="GNK20" s="26"/>
      <c r="GNL20" s="26"/>
      <c r="GNM20" s="26"/>
      <c r="GNN20" s="26"/>
      <c r="GNO20" s="26"/>
      <c r="GNP20" s="26"/>
      <c r="GNQ20" s="26"/>
      <c r="GNR20" s="26"/>
      <c r="GNS20" s="26"/>
      <c r="GNT20" s="26"/>
      <c r="GNU20" s="26"/>
      <c r="GNV20" s="26"/>
      <c r="GNW20" s="26"/>
      <c r="GNX20" s="26"/>
      <c r="GNY20" s="26"/>
      <c r="GNZ20" s="26"/>
      <c r="GOA20" s="26"/>
      <c r="GOB20" s="26"/>
      <c r="GOC20" s="26"/>
      <c r="GOD20" s="26"/>
      <c r="GOE20" s="26"/>
      <c r="GOF20" s="26"/>
      <c r="GOG20" s="26"/>
      <c r="GOH20" s="26"/>
      <c r="GOI20" s="26"/>
      <c r="GOJ20" s="26"/>
      <c r="GOK20" s="26"/>
      <c r="GOL20" s="26"/>
      <c r="GOM20" s="26"/>
      <c r="GON20" s="26"/>
      <c r="GOO20" s="26"/>
      <c r="GOP20" s="26"/>
      <c r="GOQ20" s="26"/>
      <c r="GOR20" s="26"/>
      <c r="GOS20" s="26"/>
      <c r="GOT20" s="26"/>
      <c r="GOU20" s="26"/>
      <c r="GOV20" s="26"/>
      <c r="GOW20" s="26"/>
      <c r="GOX20" s="26"/>
      <c r="GOY20" s="26"/>
      <c r="GOZ20" s="26"/>
      <c r="GPA20" s="26"/>
      <c r="GPB20" s="26"/>
      <c r="GPC20" s="26"/>
      <c r="GPD20" s="26"/>
      <c r="GPE20" s="26"/>
      <c r="GPF20" s="26"/>
      <c r="GPG20" s="26"/>
      <c r="GPH20" s="26"/>
      <c r="GPI20" s="26"/>
      <c r="GPJ20" s="26"/>
      <c r="GPK20" s="26"/>
      <c r="GPL20" s="26"/>
      <c r="GPM20" s="26"/>
      <c r="GPN20" s="26"/>
      <c r="GPO20" s="26"/>
      <c r="GPP20" s="26"/>
      <c r="GPQ20" s="26"/>
      <c r="GPR20" s="26"/>
      <c r="GPS20" s="26"/>
      <c r="GPT20" s="26"/>
      <c r="GPU20" s="26"/>
      <c r="GPV20" s="26"/>
      <c r="GPW20" s="26"/>
      <c r="GPX20" s="26"/>
      <c r="GPY20" s="26"/>
      <c r="GPZ20" s="26"/>
      <c r="GQA20" s="26"/>
      <c r="GQB20" s="26"/>
      <c r="GQC20" s="26"/>
      <c r="GQD20" s="26"/>
      <c r="GQE20" s="26"/>
      <c r="GQF20" s="26"/>
      <c r="GQG20" s="26"/>
      <c r="GQH20" s="26"/>
      <c r="GQI20" s="26"/>
      <c r="GQJ20" s="26"/>
      <c r="GQK20" s="26"/>
      <c r="GQL20" s="26"/>
      <c r="GQM20" s="26"/>
      <c r="GQN20" s="26"/>
      <c r="GQO20" s="26"/>
      <c r="GQP20" s="26"/>
      <c r="GQQ20" s="26"/>
      <c r="GQR20" s="26"/>
      <c r="GQS20" s="26"/>
      <c r="GQT20" s="26"/>
      <c r="GQU20" s="26"/>
      <c r="GQV20" s="26"/>
      <c r="GQW20" s="26"/>
      <c r="GQX20" s="26"/>
      <c r="GQY20" s="26"/>
      <c r="GQZ20" s="26"/>
      <c r="GRA20" s="26"/>
      <c r="GRB20" s="26"/>
      <c r="GRC20" s="26"/>
      <c r="GRD20" s="26"/>
      <c r="GRE20" s="26"/>
      <c r="GRF20" s="26"/>
      <c r="GRG20" s="26"/>
      <c r="GRH20" s="26"/>
      <c r="GRI20" s="26"/>
      <c r="GRJ20" s="26"/>
      <c r="GRK20" s="26"/>
      <c r="GRL20" s="26"/>
      <c r="GRM20" s="26"/>
      <c r="GRN20" s="26"/>
      <c r="GRO20" s="26"/>
      <c r="GRP20" s="26"/>
      <c r="GRQ20" s="26"/>
      <c r="GRR20" s="26"/>
      <c r="GRS20" s="26"/>
      <c r="GRT20" s="26"/>
      <c r="GRU20" s="26"/>
      <c r="GRV20" s="26"/>
      <c r="GRW20" s="26"/>
      <c r="GRX20" s="26"/>
      <c r="GRY20" s="26"/>
      <c r="GRZ20" s="26"/>
      <c r="GSA20" s="26"/>
      <c r="GSB20" s="26"/>
      <c r="GSC20" s="26"/>
      <c r="GSD20" s="26"/>
      <c r="GSE20" s="26"/>
      <c r="GSF20" s="26"/>
      <c r="GSG20" s="26"/>
      <c r="GSH20" s="26"/>
      <c r="GSI20" s="26"/>
      <c r="GSJ20" s="26"/>
      <c r="GSK20" s="26"/>
      <c r="GSL20" s="26"/>
      <c r="GSM20" s="26"/>
      <c r="GSN20" s="26"/>
      <c r="GSO20" s="26"/>
      <c r="GSP20" s="26"/>
      <c r="GSQ20" s="26"/>
      <c r="GSR20" s="26"/>
      <c r="GSS20" s="26"/>
      <c r="GST20" s="26"/>
      <c r="GSU20" s="26"/>
      <c r="GSV20" s="26"/>
      <c r="GSW20" s="26"/>
      <c r="GSX20" s="26"/>
      <c r="GSY20" s="26"/>
      <c r="GSZ20" s="26"/>
      <c r="GTA20" s="26"/>
      <c r="GTB20" s="26"/>
      <c r="GTC20" s="26"/>
      <c r="GTD20" s="26"/>
      <c r="GTE20" s="26"/>
      <c r="GTF20" s="26"/>
      <c r="GTG20" s="26"/>
      <c r="GTH20" s="26"/>
      <c r="GTI20" s="26"/>
      <c r="GTJ20" s="26"/>
      <c r="GTK20" s="26"/>
      <c r="GTL20" s="26"/>
      <c r="GTM20" s="26"/>
      <c r="GTN20" s="26"/>
      <c r="GTO20" s="26"/>
      <c r="GTP20" s="26"/>
      <c r="GTQ20" s="26"/>
      <c r="GTR20" s="26"/>
      <c r="GTS20" s="26"/>
      <c r="GTT20" s="26"/>
      <c r="GTU20" s="26"/>
      <c r="GTV20" s="26"/>
      <c r="GTW20" s="26"/>
      <c r="GTX20" s="26"/>
      <c r="GTY20" s="26"/>
      <c r="GTZ20" s="26"/>
      <c r="GUA20" s="26"/>
      <c r="GUB20" s="26"/>
      <c r="GUC20" s="26"/>
      <c r="GUD20" s="26"/>
      <c r="GUE20" s="26"/>
      <c r="GUF20" s="26"/>
      <c r="GUG20" s="26"/>
      <c r="GUH20" s="26"/>
      <c r="GUI20" s="26"/>
      <c r="GUJ20" s="26"/>
      <c r="GUK20" s="26"/>
      <c r="GUL20" s="26"/>
      <c r="GUM20" s="26"/>
      <c r="GUN20" s="26"/>
      <c r="GUO20" s="26"/>
      <c r="GUP20" s="26"/>
      <c r="GUQ20" s="26"/>
      <c r="GUR20" s="26"/>
      <c r="GUS20" s="26"/>
      <c r="GUT20" s="26"/>
      <c r="GUU20" s="26"/>
      <c r="GUV20" s="26"/>
      <c r="GUW20" s="26"/>
      <c r="GUX20" s="26"/>
      <c r="GUY20" s="26"/>
      <c r="GUZ20" s="26"/>
      <c r="GVA20" s="26"/>
      <c r="GVB20" s="26"/>
      <c r="GVC20" s="26"/>
      <c r="GVD20" s="26"/>
      <c r="GVE20" s="26"/>
      <c r="GVF20" s="26"/>
      <c r="GVG20" s="26"/>
      <c r="GVH20" s="26"/>
      <c r="GVI20" s="26"/>
      <c r="GVJ20" s="26"/>
      <c r="GVK20" s="26"/>
      <c r="GVL20" s="26"/>
      <c r="GVM20" s="26"/>
      <c r="GVN20" s="26"/>
      <c r="GVO20" s="26"/>
      <c r="GVP20" s="26"/>
      <c r="GVQ20" s="26"/>
      <c r="GVR20" s="26"/>
      <c r="GVS20" s="26"/>
      <c r="GVT20" s="26"/>
      <c r="GVU20" s="26"/>
      <c r="GVV20" s="26"/>
      <c r="GVW20" s="26"/>
      <c r="GVX20" s="26"/>
      <c r="GVY20" s="26"/>
      <c r="GVZ20" s="26"/>
      <c r="GWA20" s="26"/>
      <c r="GWB20" s="26"/>
      <c r="GWC20" s="26"/>
      <c r="GWD20" s="26"/>
      <c r="GWE20" s="26"/>
      <c r="GWF20" s="26"/>
      <c r="GWG20" s="26"/>
      <c r="GWH20" s="26"/>
      <c r="GWI20" s="26"/>
      <c r="GWJ20" s="26"/>
      <c r="GWK20" s="26"/>
      <c r="GWL20" s="26"/>
      <c r="GWM20" s="26"/>
      <c r="GWN20" s="26"/>
      <c r="GWO20" s="26"/>
      <c r="GWP20" s="26"/>
      <c r="GWQ20" s="26"/>
      <c r="GWR20" s="26"/>
      <c r="GWS20" s="26"/>
      <c r="GWT20" s="26"/>
      <c r="GWU20" s="26"/>
      <c r="GWV20" s="26"/>
      <c r="GWW20" s="26"/>
      <c r="GWX20" s="26"/>
      <c r="GWY20" s="26"/>
      <c r="GWZ20" s="26"/>
      <c r="GXA20" s="26"/>
      <c r="GXB20" s="26"/>
      <c r="GXC20" s="26"/>
      <c r="GXD20" s="26"/>
      <c r="GXE20" s="26"/>
      <c r="GXF20" s="26"/>
      <c r="GXG20" s="26"/>
      <c r="GXH20" s="26"/>
      <c r="GXI20" s="26"/>
      <c r="GXJ20" s="26"/>
      <c r="GXK20" s="26"/>
      <c r="GXL20" s="26"/>
      <c r="GXM20" s="26"/>
      <c r="GXN20" s="26"/>
      <c r="GXO20" s="26"/>
      <c r="GXP20" s="26"/>
      <c r="GXQ20" s="26"/>
      <c r="GXR20" s="26"/>
      <c r="GXS20" s="26"/>
      <c r="GXT20" s="26"/>
      <c r="GXU20" s="26"/>
      <c r="GXV20" s="26"/>
      <c r="GXW20" s="26"/>
      <c r="GXX20" s="26"/>
      <c r="GXY20" s="26"/>
      <c r="GXZ20" s="26"/>
      <c r="GYA20" s="26"/>
      <c r="GYB20" s="26"/>
      <c r="GYC20" s="26"/>
      <c r="GYD20" s="26"/>
      <c r="GYE20" s="26"/>
      <c r="GYF20" s="26"/>
      <c r="GYG20" s="26"/>
      <c r="GYH20" s="26"/>
      <c r="GYI20" s="26"/>
      <c r="GYJ20" s="26"/>
      <c r="GYK20" s="26"/>
      <c r="GYL20" s="26"/>
      <c r="GYM20" s="26"/>
      <c r="GYN20" s="26"/>
      <c r="GYO20" s="26"/>
      <c r="GYP20" s="26"/>
      <c r="GYQ20" s="26"/>
      <c r="GYR20" s="26"/>
      <c r="GYS20" s="26"/>
      <c r="GYT20" s="26"/>
      <c r="GYU20" s="26"/>
      <c r="GYV20" s="26"/>
      <c r="GYW20" s="26"/>
      <c r="GYX20" s="26"/>
      <c r="GYY20" s="26"/>
      <c r="GYZ20" s="26"/>
      <c r="GZA20" s="26"/>
      <c r="GZB20" s="26"/>
      <c r="GZC20" s="26"/>
      <c r="GZD20" s="26"/>
      <c r="GZE20" s="26"/>
      <c r="GZF20" s="26"/>
      <c r="GZG20" s="26"/>
      <c r="GZH20" s="26"/>
      <c r="GZI20" s="26"/>
      <c r="GZJ20" s="26"/>
      <c r="GZK20" s="26"/>
      <c r="GZL20" s="26"/>
      <c r="GZM20" s="26"/>
      <c r="GZN20" s="26"/>
      <c r="GZO20" s="26"/>
      <c r="GZP20" s="26"/>
      <c r="GZQ20" s="26"/>
      <c r="GZR20" s="26"/>
      <c r="GZS20" s="26"/>
      <c r="GZT20" s="26"/>
      <c r="GZU20" s="26"/>
      <c r="GZV20" s="26"/>
      <c r="GZW20" s="26"/>
      <c r="GZX20" s="26"/>
      <c r="GZY20" s="26"/>
      <c r="GZZ20" s="26"/>
      <c r="HAA20" s="26"/>
      <c r="HAB20" s="26"/>
      <c r="HAC20" s="26"/>
      <c r="HAD20" s="26"/>
      <c r="HAE20" s="26"/>
      <c r="HAF20" s="26"/>
      <c r="HAG20" s="26"/>
      <c r="HAH20" s="26"/>
      <c r="HAI20" s="26"/>
      <c r="HAJ20" s="26"/>
      <c r="HAK20" s="26"/>
      <c r="HAL20" s="26"/>
      <c r="HAM20" s="26"/>
      <c r="HAN20" s="26"/>
      <c r="HAO20" s="26"/>
      <c r="HAP20" s="26"/>
      <c r="HAQ20" s="26"/>
      <c r="HAR20" s="26"/>
      <c r="HAS20" s="26"/>
      <c r="HAT20" s="26"/>
      <c r="HAU20" s="26"/>
      <c r="HAV20" s="26"/>
      <c r="HAW20" s="26"/>
      <c r="HAX20" s="26"/>
      <c r="HAY20" s="26"/>
      <c r="HAZ20" s="26"/>
      <c r="HBA20" s="26"/>
      <c r="HBB20" s="26"/>
      <c r="HBC20" s="26"/>
      <c r="HBD20" s="26"/>
      <c r="HBE20" s="26"/>
      <c r="HBF20" s="26"/>
      <c r="HBG20" s="26"/>
      <c r="HBH20" s="26"/>
      <c r="HBI20" s="26"/>
      <c r="HBJ20" s="26"/>
      <c r="HBK20" s="26"/>
      <c r="HBL20" s="26"/>
      <c r="HBM20" s="26"/>
      <c r="HBN20" s="26"/>
      <c r="HBO20" s="26"/>
      <c r="HBP20" s="26"/>
      <c r="HBQ20" s="26"/>
      <c r="HBR20" s="26"/>
      <c r="HBS20" s="26"/>
      <c r="HBT20" s="26"/>
      <c r="HBU20" s="26"/>
      <c r="HBV20" s="26"/>
      <c r="HBW20" s="26"/>
      <c r="HBX20" s="26"/>
      <c r="HBY20" s="26"/>
      <c r="HBZ20" s="26"/>
      <c r="HCA20" s="26"/>
      <c r="HCB20" s="26"/>
      <c r="HCC20" s="26"/>
      <c r="HCD20" s="26"/>
      <c r="HCE20" s="26"/>
      <c r="HCF20" s="26"/>
      <c r="HCG20" s="26"/>
      <c r="HCH20" s="26"/>
      <c r="HCI20" s="26"/>
      <c r="HCJ20" s="26"/>
      <c r="HCK20" s="26"/>
      <c r="HCL20" s="26"/>
      <c r="HCM20" s="26"/>
      <c r="HCN20" s="26"/>
      <c r="HCO20" s="26"/>
      <c r="HCP20" s="26"/>
      <c r="HCQ20" s="26"/>
      <c r="HCR20" s="26"/>
      <c r="HCS20" s="26"/>
      <c r="HCT20" s="26"/>
      <c r="HCU20" s="26"/>
      <c r="HCV20" s="26"/>
      <c r="HCW20" s="26"/>
      <c r="HCX20" s="26"/>
      <c r="HCY20" s="26"/>
      <c r="HCZ20" s="26"/>
      <c r="HDA20" s="26"/>
      <c r="HDB20" s="26"/>
      <c r="HDC20" s="26"/>
      <c r="HDD20" s="26"/>
      <c r="HDE20" s="26"/>
      <c r="HDF20" s="26"/>
      <c r="HDG20" s="26"/>
      <c r="HDH20" s="26"/>
      <c r="HDI20" s="26"/>
      <c r="HDJ20" s="26"/>
      <c r="HDK20" s="26"/>
      <c r="HDL20" s="26"/>
      <c r="HDM20" s="26"/>
      <c r="HDN20" s="26"/>
      <c r="HDO20" s="26"/>
      <c r="HDP20" s="26"/>
      <c r="HDQ20" s="26"/>
      <c r="HDR20" s="26"/>
      <c r="HDS20" s="26"/>
      <c r="HDT20" s="26"/>
      <c r="HDU20" s="26"/>
      <c r="HDV20" s="26"/>
      <c r="HDW20" s="26"/>
      <c r="HDX20" s="26"/>
      <c r="HDY20" s="26"/>
      <c r="HDZ20" s="26"/>
      <c r="HEA20" s="26"/>
      <c r="HEB20" s="26"/>
      <c r="HEC20" s="26"/>
      <c r="HED20" s="26"/>
      <c r="HEE20" s="26"/>
      <c r="HEF20" s="26"/>
      <c r="HEG20" s="26"/>
      <c r="HEH20" s="26"/>
      <c r="HEI20" s="26"/>
      <c r="HEJ20" s="26"/>
      <c r="HEK20" s="26"/>
      <c r="HEL20" s="26"/>
      <c r="HEM20" s="26"/>
      <c r="HEN20" s="26"/>
      <c r="HEO20" s="26"/>
      <c r="HEP20" s="26"/>
      <c r="HEQ20" s="26"/>
      <c r="HER20" s="26"/>
      <c r="HES20" s="26"/>
      <c r="HET20" s="26"/>
      <c r="HEU20" s="26"/>
      <c r="HEV20" s="26"/>
      <c r="HEW20" s="26"/>
      <c r="HEX20" s="26"/>
      <c r="HEY20" s="26"/>
      <c r="HEZ20" s="26"/>
      <c r="HFA20" s="26"/>
      <c r="HFB20" s="26"/>
      <c r="HFC20" s="26"/>
      <c r="HFD20" s="26"/>
      <c r="HFE20" s="26"/>
      <c r="HFF20" s="26"/>
      <c r="HFG20" s="26"/>
      <c r="HFH20" s="26"/>
      <c r="HFI20" s="26"/>
      <c r="HFJ20" s="26"/>
      <c r="HFK20" s="26"/>
      <c r="HFL20" s="26"/>
      <c r="HFM20" s="26"/>
      <c r="HFN20" s="26"/>
      <c r="HFO20" s="26"/>
      <c r="HFP20" s="26"/>
      <c r="HFQ20" s="26"/>
      <c r="HFR20" s="26"/>
      <c r="HFS20" s="26"/>
      <c r="HFT20" s="26"/>
      <c r="HFU20" s="26"/>
      <c r="HFV20" s="26"/>
      <c r="HFW20" s="26"/>
      <c r="HFX20" s="26"/>
      <c r="HFY20" s="26"/>
      <c r="HFZ20" s="26"/>
      <c r="HGA20" s="26"/>
      <c r="HGB20" s="26"/>
      <c r="HGC20" s="26"/>
      <c r="HGD20" s="26"/>
      <c r="HGE20" s="26"/>
      <c r="HGF20" s="26"/>
      <c r="HGG20" s="26"/>
      <c r="HGH20" s="26"/>
      <c r="HGI20" s="26"/>
      <c r="HGJ20" s="26"/>
      <c r="HGK20" s="26"/>
      <c r="HGL20" s="26"/>
      <c r="HGM20" s="26"/>
      <c r="HGN20" s="26"/>
      <c r="HGO20" s="26"/>
      <c r="HGP20" s="26"/>
      <c r="HGQ20" s="26"/>
      <c r="HGR20" s="26"/>
      <c r="HGS20" s="26"/>
      <c r="HGT20" s="26"/>
      <c r="HGU20" s="26"/>
      <c r="HGV20" s="26"/>
      <c r="HGW20" s="26"/>
      <c r="HGX20" s="26"/>
      <c r="HGY20" s="26"/>
      <c r="HGZ20" s="26"/>
      <c r="HHA20" s="26"/>
      <c r="HHB20" s="26"/>
      <c r="HHC20" s="26"/>
      <c r="HHD20" s="26"/>
      <c r="HHE20" s="26"/>
      <c r="HHF20" s="26"/>
      <c r="HHG20" s="26"/>
      <c r="HHH20" s="26"/>
      <c r="HHI20" s="26"/>
      <c r="HHJ20" s="26"/>
      <c r="HHK20" s="26"/>
      <c r="HHL20" s="26"/>
      <c r="HHM20" s="26"/>
      <c r="HHN20" s="26"/>
      <c r="HHO20" s="26"/>
      <c r="HHP20" s="26"/>
      <c r="HHQ20" s="26"/>
      <c r="HHR20" s="26"/>
      <c r="HHS20" s="26"/>
      <c r="HHT20" s="26"/>
      <c r="HHU20" s="26"/>
      <c r="HHV20" s="26"/>
      <c r="HHW20" s="26"/>
      <c r="HHX20" s="26"/>
      <c r="HHY20" s="26"/>
      <c r="HHZ20" s="26"/>
      <c r="HIA20" s="26"/>
      <c r="HIB20" s="26"/>
      <c r="HIC20" s="26"/>
      <c r="HID20" s="26"/>
      <c r="HIE20" s="26"/>
      <c r="HIF20" s="26"/>
      <c r="HIG20" s="26"/>
      <c r="HIH20" s="26"/>
      <c r="HII20" s="26"/>
      <c r="HIJ20" s="26"/>
      <c r="HIK20" s="26"/>
      <c r="HIL20" s="26"/>
      <c r="HIM20" s="26"/>
      <c r="HIN20" s="26"/>
      <c r="HIO20" s="26"/>
      <c r="HIP20" s="26"/>
      <c r="HIQ20" s="26"/>
      <c r="HIR20" s="26"/>
      <c r="HIS20" s="26"/>
      <c r="HIT20" s="26"/>
      <c r="HIU20" s="26"/>
      <c r="HIV20" s="26"/>
      <c r="HIW20" s="26"/>
      <c r="HIX20" s="26"/>
      <c r="HIY20" s="26"/>
      <c r="HIZ20" s="26"/>
      <c r="HJA20" s="26"/>
      <c r="HJB20" s="26"/>
      <c r="HJC20" s="26"/>
      <c r="HJD20" s="26"/>
      <c r="HJE20" s="26"/>
      <c r="HJF20" s="26"/>
      <c r="HJG20" s="26"/>
      <c r="HJH20" s="26"/>
      <c r="HJI20" s="26"/>
      <c r="HJJ20" s="26"/>
      <c r="HJK20" s="26"/>
      <c r="HJL20" s="26"/>
      <c r="HJM20" s="26"/>
      <c r="HJN20" s="26"/>
      <c r="HJO20" s="26"/>
      <c r="HJP20" s="26"/>
      <c r="HJQ20" s="26"/>
      <c r="HJR20" s="26"/>
      <c r="HJS20" s="26"/>
      <c r="HJT20" s="26"/>
      <c r="HJU20" s="26"/>
      <c r="HJV20" s="26"/>
      <c r="HJW20" s="26"/>
      <c r="HJX20" s="26"/>
      <c r="HJY20" s="26"/>
      <c r="HJZ20" s="26"/>
      <c r="HKA20" s="26"/>
      <c r="HKB20" s="26"/>
      <c r="HKC20" s="26"/>
      <c r="HKD20" s="26"/>
      <c r="HKE20" s="26"/>
      <c r="HKF20" s="26"/>
      <c r="HKG20" s="26"/>
      <c r="HKH20" s="26"/>
      <c r="HKI20" s="26"/>
      <c r="HKJ20" s="26"/>
      <c r="HKK20" s="26"/>
      <c r="HKL20" s="26"/>
      <c r="HKM20" s="26"/>
      <c r="HKN20" s="26"/>
      <c r="HKO20" s="26"/>
      <c r="HKP20" s="26"/>
      <c r="HKQ20" s="26"/>
      <c r="HKR20" s="26"/>
      <c r="HKS20" s="26"/>
      <c r="HKT20" s="26"/>
      <c r="HKU20" s="26"/>
      <c r="HKV20" s="26"/>
      <c r="HKW20" s="26"/>
      <c r="HKX20" s="26"/>
      <c r="HKY20" s="26"/>
      <c r="HKZ20" s="26"/>
      <c r="HLA20" s="26"/>
      <c r="HLB20" s="26"/>
      <c r="HLC20" s="26"/>
      <c r="HLD20" s="26"/>
      <c r="HLE20" s="26"/>
      <c r="HLF20" s="26"/>
      <c r="HLG20" s="26"/>
      <c r="HLH20" s="26"/>
      <c r="HLI20" s="26"/>
      <c r="HLJ20" s="26"/>
      <c r="HLK20" s="26"/>
      <c r="HLL20" s="26"/>
      <c r="HLM20" s="26"/>
      <c r="HLN20" s="26"/>
      <c r="HLO20" s="26"/>
      <c r="HLP20" s="26"/>
      <c r="HLQ20" s="26"/>
      <c r="HLR20" s="26"/>
      <c r="HLS20" s="26"/>
      <c r="HLT20" s="26"/>
      <c r="HLU20" s="26"/>
      <c r="HLV20" s="26"/>
      <c r="HLW20" s="26"/>
      <c r="HLX20" s="26"/>
      <c r="HLY20" s="26"/>
      <c r="HLZ20" s="26"/>
      <c r="HMA20" s="26"/>
      <c r="HMB20" s="26"/>
      <c r="HMC20" s="26"/>
      <c r="HMD20" s="26"/>
      <c r="HME20" s="26"/>
      <c r="HMF20" s="26"/>
      <c r="HMG20" s="26"/>
      <c r="HMH20" s="26"/>
      <c r="HMI20" s="26"/>
      <c r="HMJ20" s="26"/>
      <c r="HMK20" s="26"/>
      <c r="HML20" s="26"/>
      <c r="HMM20" s="26"/>
      <c r="HMN20" s="26"/>
      <c r="HMO20" s="26"/>
      <c r="HMP20" s="26"/>
      <c r="HMQ20" s="26"/>
      <c r="HMR20" s="26"/>
      <c r="HMS20" s="26"/>
      <c r="HMT20" s="26"/>
      <c r="HMU20" s="26"/>
      <c r="HMV20" s="26"/>
      <c r="HMW20" s="26"/>
      <c r="HMX20" s="26"/>
      <c r="HMY20" s="26"/>
      <c r="HMZ20" s="26"/>
      <c r="HNA20" s="26"/>
      <c r="HNB20" s="26"/>
      <c r="HNC20" s="26"/>
      <c r="HND20" s="26"/>
      <c r="HNE20" s="26"/>
      <c r="HNF20" s="26"/>
      <c r="HNG20" s="26"/>
      <c r="HNH20" s="26"/>
      <c r="HNI20" s="26"/>
      <c r="HNJ20" s="26"/>
      <c r="HNK20" s="26"/>
      <c r="HNL20" s="26"/>
      <c r="HNM20" s="26"/>
      <c r="HNN20" s="26"/>
      <c r="HNO20" s="26"/>
      <c r="HNP20" s="26"/>
      <c r="HNQ20" s="26"/>
      <c r="HNR20" s="26"/>
      <c r="HNS20" s="26"/>
      <c r="HNT20" s="26"/>
      <c r="HNU20" s="26"/>
      <c r="HNV20" s="26"/>
      <c r="HNW20" s="26"/>
      <c r="HNX20" s="26"/>
      <c r="HNY20" s="26"/>
      <c r="HNZ20" s="26"/>
      <c r="HOA20" s="26"/>
      <c r="HOB20" s="26"/>
      <c r="HOC20" s="26"/>
      <c r="HOD20" s="26"/>
      <c r="HOE20" s="26"/>
      <c r="HOF20" s="26"/>
      <c r="HOG20" s="26"/>
      <c r="HOH20" s="26"/>
      <c r="HOI20" s="26"/>
      <c r="HOJ20" s="26"/>
      <c r="HOK20" s="26"/>
      <c r="HOL20" s="26"/>
      <c r="HOM20" s="26"/>
      <c r="HON20" s="26"/>
      <c r="HOO20" s="26"/>
      <c r="HOP20" s="26"/>
      <c r="HOQ20" s="26"/>
      <c r="HOR20" s="26"/>
      <c r="HOS20" s="26"/>
      <c r="HOT20" s="26"/>
      <c r="HOU20" s="26"/>
      <c r="HOV20" s="26"/>
      <c r="HOW20" s="26"/>
      <c r="HOX20" s="26"/>
      <c r="HOY20" s="26"/>
      <c r="HOZ20" s="26"/>
      <c r="HPA20" s="26"/>
      <c r="HPB20" s="26"/>
      <c r="HPC20" s="26"/>
      <c r="HPD20" s="26"/>
      <c r="HPE20" s="26"/>
      <c r="HPF20" s="26"/>
      <c r="HPG20" s="26"/>
      <c r="HPH20" s="26"/>
      <c r="HPI20" s="26"/>
      <c r="HPJ20" s="26"/>
      <c r="HPK20" s="26"/>
      <c r="HPL20" s="26"/>
      <c r="HPM20" s="26"/>
      <c r="HPN20" s="26"/>
      <c r="HPO20" s="26"/>
      <c r="HPP20" s="26"/>
      <c r="HPQ20" s="26"/>
      <c r="HPR20" s="26"/>
      <c r="HPS20" s="26"/>
      <c r="HPT20" s="26"/>
      <c r="HPU20" s="26"/>
      <c r="HPV20" s="26"/>
      <c r="HPW20" s="26"/>
      <c r="HPX20" s="26"/>
      <c r="HPY20" s="26"/>
      <c r="HPZ20" s="26"/>
      <c r="HQA20" s="26"/>
      <c r="HQB20" s="26"/>
      <c r="HQC20" s="26"/>
      <c r="HQD20" s="26"/>
      <c r="HQE20" s="26"/>
      <c r="HQF20" s="26"/>
      <c r="HQG20" s="26"/>
      <c r="HQH20" s="26"/>
      <c r="HQI20" s="26"/>
      <c r="HQJ20" s="26"/>
      <c r="HQK20" s="26"/>
      <c r="HQL20" s="26"/>
      <c r="HQM20" s="26"/>
      <c r="HQN20" s="26"/>
      <c r="HQO20" s="26"/>
      <c r="HQP20" s="26"/>
      <c r="HQQ20" s="26"/>
      <c r="HQR20" s="26"/>
      <c r="HQS20" s="26"/>
      <c r="HQT20" s="26"/>
      <c r="HQU20" s="26"/>
      <c r="HQV20" s="26"/>
      <c r="HQW20" s="26"/>
      <c r="HQX20" s="26"/>
      <c r="HQY20" s="26"/>
      <c r="HQZ20" s="26"/>
      <c r="HRA20" s="26"/>
      <c r="HRB20" s="26"/>
      <c r="HRC20" s="26"/>
      <c r="HRD20" s="26"/>
      <c r="HRE20" s="26"/>
      <c r="HRF20" s="26"/>
      <c r="HRG20" s="26"/>
      <c r="HRH20" s="26"/>
      <c r="HRI20" s="26"/>
      <c r="HRJ20" s="26"/>
      <c r="HRK20" s="26"/>
      <c r="HRL20" s="26"/>
      <c r="HRM20" s="26"/>
      <c r="HRN20" s="26"/>
      <c r="HRO20" s="26"/>
      <c r="HRP20" s="26"/>
      <c r="HRQ20" s="26"/>
      <c r="HRR20" s="26"/>
      <c r="HRS20" s="26"/>
      <c r="HRT20" s="26"/>
      <c r="HRU20" s="26"/>
      <c r="HRV20" s="26"/>
      <c r="HRW20" s="26"/>
      <c r="HRX20" s="26"/>
      <c r="HRY20" s="26"/>
      <c r="HRZ20" s="26"/>
      <c r="HSA20" s="26"/>
      <c r="HSB20" s="26"/>
      <c r="HSC20" s="26"/>
      <c r="HSD20" s="26"/>
      <c r="HSE20" s="26"/>
      <c r="HSF20" s="26"/>
      <c r="HSG20" s="26"/>
      <c r="HSH20" s="26"/>
      <c r="HSI20" s="26"/>
      <c r="HSJ20" s="26"/>
      <c r="HSK20" s="26"/>
      <c r="HSL20" s="26"/>
      <c r="HSM20" s="26"/>
      <c r="HSN20" s="26"/>
      <c r="HSO20" s="26"/>
      <c r="HSP20" s="26"/>
      <c r="HSQ20" s="26"/>
      <c r="HSR20" s="26"/>
      <c r="HSS20" s="26"/>
      <c r="HST20" s="26"/>
      <c r="HSU20" s="26"/>
      <c r="HSV20" s="26"/>
      <c r="HSW20" s="26"/>
      <c r="HSX20" s="26"/>
      <c r="HSY20" s="26"/>
      <c r="HSZ20" s="26"/>
      <c r="HTA20" s="26"/>
      <c r="HTB20" s="26"/>
      <c r="HTC20" s="26"/>
      <c r="HTD20" s="26"/>
      <c r="HTE20" s="26"/>
      <c r="HTF20" s="26"/>
      <c r="HTG20" s="26"/>
      <c r="HTH20" s="26"/>
      <c r="HTI20" s="26"/>
      <c r="HTJ20" s="26"/>
      <c r="HTK20" s="26"/>
      <c r="HTL20" s="26"/>
      <c r="HTM20" s="26"/>
      <c r="HTN20" s="26"/>
      <c r="HTO20" s="26"/>
      <c r="HTP20" s="26"/>
      <c r="HTQ20" s="26"/>
      <c r="HTR20" s="26"/>
      <c r="HTS20" s="26"/>
      <c r="HTT20" s="26"/>
      <c r="HTU20" s="26"/>
      <c r="HTV20" s="26"/>
      <c r="HTW20" s="26"/>
      <c r="HTX20" s="26"/>
      <c r="HTY20" s="26"/>
      <c r="HTZ20" s="26"/>
      <c r="HUA20" s="26"/>
      <c r="HUB20" s="26"/>
      <c r="HUC20" s="26"/>
      <c r="HUD20" s="26"/>
      <c r="HUE20" s="26"/>
      <c r="HUF20" s="26"/>
      <c r="HUG20" s="26"/>
      <c r="HUH20" s="26"/>
      <c r="HUI20" s="26"/>
      <c r="HUJ20" s="26"/>
      <c r="HUK20" s="26"/>
      <c r="HUL20" s="26"/>
      <c r="HUM20" s="26"/>
      <c r="HUN20" s="26"/>
      <c r="HUO20" s="26"/>
      <c r="HUP20" s="26"/>
      <c r="HUQ20" s="26"/>
      <c r="HUR20" s="26"/>
      <c r="HUS20" s="26"/>
      <c r="HUT20" s="26"/>
      <c r="HUU20" s="26"/>
      <c r="HUV20" s="26"/>
      <c r="HUW20" s="26"/>
      <c r="HUX20" s="26"/>
      <c r="HUY20" s="26"/>
      <c r="HUZ20" s="26"/>
      <c r="HVA20" s="26"/>
      <c r="HVB20" s="26"/>
      <c r="HVC20" s="26"/>
      <c r="HVD20" s="26"/>
      <c r="HVE20" s="26"/>
      <c r="HVF20" s="26"/>
      <c r="HVG20" s="26"/>
      <c r="HVH20" s="26"/>
      <c r="HVI20" s="26"/>
      <c r="HVJ20" s="26"/>
      <c r="HVK20" s="26"/>
      <c r="HVL20" s="26"/>
      <c r="HVM20" s="26"/>
      <c r="HVN20" s="26"/>
      <c r="HVO20" s="26"/>
      <c r="HVP20" s="26"/>
      <c r="HVQ20" s="26"/>
      <c r="HVR20" s="26"/>
      <c r="HVS20" s="26"/>
      <c r="HVT20" s="26"/>
      <c r="HVU20" s="26"/>
      <c r="HVV20" s="26"/>
      <c r="HVW20" s="26"/>
      <c r="HVX20" s="26"/>
      <c r="HVY20" s="26"/>
      <c r="HVZ20" s="26"/>
      <c r="HWA20" s="26"/>
      <c r="HWB20" s="26"/>
      <c r="HWC20" s="26"/>
      <c r="HWD20" s="26"/>
      <c r="HWE20" s="26"/>
      <c r="HWF20" s="26"/>
      <c r="HWG20" s="26"/>
      <c r="HWH20" s="26"/>
      <c r="HWI20" s="26"/>
      <c r="HWJ20" s="26"/>
      <c r="HWK20" s="26"/>
      <c r="HWL20" s="26"/>
      <c r="HWM20" s="26"/>
      <c r="HWN20" s="26"/>
      <c r="HWO20" s="26"/>
      <c r="HWP20" s="26"/>
      <c r="HWQ20" s="26"/>
      <c r="HWR20" s="26"/>
      <c r="HWS20" s="26"/>
      <c r="HWT20" s="26"/>
      <c r="HWU20" s="26"/>
      <c r="HWV20" s="26"/>
      <c r="HWW20" s="26"/>
      <c r="HWX20" s="26"/>
      <c r="HWY20" s="26"/>
      <c r="HWZ20" s="26"/>
      <c r="HXA20" s="26"/>
      <c r="HXB20" s="26"/>
      <c r="HXC20" s="26"/>
      <c r="HXD20" s="26"/>
      <c r="HXE20" s="26"/>
      <c r="HXF20" s="26"/>
      <c r="HXG20" s="26"/>
      <c r="HXH20" s="26"/>
      <c r="HXI20" s="26"/>
      <c r="HXJ20" s="26"/>
      <c r="HXK20" s="26"/>
      <c r="HXL20" s="26"/>
      <c r="HXM20" s="26"/>
      <c r="HXN20" s="26"/>
      <c r="HXO20" s="26"/>
      <c r="HXP20" s="26"/>
      <c r="HXQ20" s="26"/>
      <c r="HXR20" s="26"/>
      <c r="HXS20" s="26"/>
      <c r="HXT20" s="26"/>
      <c r="HXU20" s="26"/>
      <c r="HXV20" s="26"/>
      <c r="HXW20" s="26"/>
      <c r="HXX20" s="26"/>
      <c r="HXY20" s="26"/>
      <c r="HXZ20" s="26"/>
      <c r="HYA20" s="26"/>
      <c r="HYB20" s="26"/>
      <c r="HYC20" s="26"/>
      <c r="HYD20" s="26"/>
      <c r="HYE20" s="26"/>
      <c r="HYF20" s="26"/>
      <c r="HYG20" s="26"/>
      <c r="HYH20" s="26"/>
      <c r="HYI20" s="26"/>
      <c r="HYJ20" s="26"/>
      <c r="HYK20" s="26"/>
      <c r="HYL20" s="26"/>
      <c r="HYM20" s="26"/>
      <c r="HYN20" s="26"/>
      <c r="HYO20" s="26"/>
      <c r="HYP20" s="26"/>
      <c r="HYQ20" s="26"/>
      <c r="HYR20" s="26"/>
      <c r="HYS20" s="26"/>
      <c r="HYT20" s="26"/>
      <c r="HYU20" s="26"/>
      <c r="HYV20" s="26"/>
      <c r="HYW20" s="26"/>
      <c r="HYX20" s="26"/>
      <c r="HYY20" s="26"/>
      <c r="HYZ20" s="26"/>
      <c r="HZA20" s="26"/>
      <c r="HZB20" s="26"/>
      <c r="HZC20" s="26"/>
      <c r="HZD20" s="26"/>
      <c r="HZE20" s="26"/>
      <c r="HZF20" s="26"/>
      <c r="HZG20" s="26"/>
      <c r="HZH20" s="26"/>
      <c r="HZI20" s="26"/>
      <c r="HZJ20" s="26"/>
      <c r="HZK20" s="26"/>
      <c r="HZL20" s="26"/>
      <c r="HZM20" s="26"/>
      <c r="HZN20" s="26"/>
      <c r="HZO20" s="26"/>
      <c r="HZP20" s="26"/>
      <c r="HZQ20" s="26"/>
      <c r="HZR20" s="26"/>
      <c r="HZS20" s="26"/>
      <c r="HZT20" s="26"/>
      <c r="HZU20" s="26"/>
      <c r="HZV20" s="26"/>
      <c r="HZW20" s="26"/>
      <c r="HZX20" s="26"/>
      <c r="HZY20" s="26"/>
      <c r="HZZ20" s="26"/>
      <c r="IAA20" s="26"/>
      <c r="IAB20" s="26"/>
      <c r="IAC20" s="26"/>
      <c r="IAD20" s="26"/>
      <c r="IAE20" s="26"/>
      <c r="IAF20" s="26"/>
      <c r="IAG20" s="26"/>
      <c r="IAH20" s="26"/>
      <c r="IAI20" s="26"/>
      <c r="IAJ20" s="26"/>
      <c r="IAK20" s="26"/>
      <c r="IAL20" s="26"/>
      <c r="IAM20" s="26"/>
      <c r="IAN20" s="26"/>
      <c r="IAO20" s="26"/>
      <c r="IAP20" s="26"/>
      <c r="IAQ20" s="26"/>
      <c r="IAR20" s="26"/>
      <c r="IAS20" s="26"/>
      <c r="IAT20" s="26"/>
      <c r="IAU20" s="26"/>
      <c r="IAV20" s="26"/>
      <c r="IAW20" s="26"/>
      <c r="IAX20" s="26"/>
      <c r="IAY20" s="26"/>
      <c r="IAZ20" s="26"/>
      <c r="IBA20" s="26"/>
      <c r="IBB20" s="26"/>
      <c r="IBC20" s="26"/>
      <c r="IBD20" s="26"/>
      <c r="IBE20" s="26"/>
      <c r="IBF20" s="26"/>
      <c r="IBG20" s="26"/>
      <c r="IBH20" s="26"/>
      <c r="IBI20" s="26"/>
      <c r="IBJ20" s="26"/>
      <c r="IBK20" s="26"/>
      <c r="IBL20" s="26"/>
      <c r="IBM20" s="26"/>
      <c r="IBN20" s="26"/>
      <c r="IBO20" s="26"/>
      <c r="IBP20" s="26"/>
      <c r="IBQ20" s="26"/>
      <c r="IBR20" s="26"/>
      <c r="IBS20" s="26"/>
      <c r="IBT20" s="26"/>
      <c r="IBU20" s="26"/>
      <c r="IBV20" s="26"/>
      <c r="IBW20" s="26"/>
      <c r="IBX20" s="26"/>
      <c r="IBY20" s="26"/>
      <c r="IBZ20" s="26"/>
      <c r="ICA20" s="26"/>
      <c r="ICB20" s="26"/>
      <c r="ICC20" s="26"/>
      <c r="ICD20" s="26"/>
      <c r="ICE20" s="26"/>
      <c r="ICF20" s="26"/>
      <c r="ICG20" s="26"/>
      <c r="ICH20" s="26"/>
      <c r="ICI20" s="26"/>
      <c r="ICJ20" s="26"/>
      <c r="ICK20" s="26"/>
      <c r="ICL20" s="26"/>
      <c r="ICM20" s="26"/>
      <c r="ICN20" s="26"/>
      <c r="ICO20" s="26"/>
      <c r="ICP20" s="26"/>
      <c r="ICQ20" s="26"/>
      <c r="ICR20" s="26"/>
      <c r="ICS20" s="26"/>
      <c r="ICT20" s="26"/>
      <c r="ICU20" s="26"/>
      <c r="ICV20" s="26"/>
      <c r="ICW20" s="26"/>
      <c r="ICX20" s="26"/>
      <c r="ICY20" s="26"/>
      <c r="ICZ20" s="26"/>
      <c r="IDA20" s="26"/>
      <c r="IDB20" s="26"/>
      <c r="IDC20" s="26"/>
      <c r="IDD20" s="26"/>
      <c r="IDE20" s="26"/>
      <c r="IDF20" s="26"/>
      <c r="IDG20" s="26"/>
      <c r="IDH20" s="26"/>
      <c r="IDI20" s="26"/>
      <c r="IDJ20" s="26"/>
      <c r="IDK20" s="26"/>
      <c r="IDL20" s="26"/>
      <c r="IDM20" s="26"/>
      <c r="IDN20" s="26"/>
      <c r="IDO20" s="26"/>
      <c r="IDP20" s="26"/>
      <c r="IDQ20" s="26"/>
      <c r="IDR20" s="26"/>
      <c r="IDS20" s="26"/>
      <c r="IDT20" s="26"/>
      <c r="IDU20" s="26"/>
      <c r="IDV20" s="26"/>
      <c r="IDW20" s="26"/>
      <c r="IDX20" s="26"/>
      <c r="IDY20" s="26"/>
      <c r="IDZ20" s="26"/>
      <c r="IEA20" s="26"/>
      <c r="IEB20" s="26"/>
      <c r="IEC20" s="26"/>
      <c r="IED20" s="26"/>
      <c r="IEE20" s="26"/>
      <c r="IEF20" s="26"/>
      <c r="IEG20" s="26"/>
      <c r="IEH20" s="26"/>
      <c r="IEI20" s="26"/>
      <c r="IEJ20" s="26"/>
      <c r="IEK20" s="26"/>
      <c r="IEL20" s="26"/>
      <c r="IEM20" s="26"/>
      <c r="IEN20" s="26"/>
      <c r="IEO20" s="26"/>
      <c r="IEP20" s="26"/>
      <c r="IEQ20" s="26"/>
      <c r="IER20" s="26"/>
      <c r="IES20" s="26"/>
      <c r="IET20" s="26"/>
      <c r="IEU20" s="26"/>
      <c r="IEV20" s="26"/>
      <c r="IEW20" s="26"/>
      <c r="IEX20" s="26"/>
      <c r="IEY20" s="26"/>
      <c r="IEZ20" s="26"/>
      <c r="IFA20" s="26"/>
      <c r="IFB20" s="26"/>
      <c r="IFC20" s="26"/>
      <c r="IFD20" s="26"/>
      <c r="IFE20" s="26"/>
      <c r="IFF20" s="26"/>
      <c r="IFG20" s="26"/>
      <c r="IFH20" s="26"/>
      <c r="IFI20" s="26"/>
      <c r="IFJ20" s="26"/>
      <c r="IFK20" s="26"/>
      <c r="IFL20" s="26"/>
      <c r="IFM20" s="26"/>
      <c r="IFN20" s="26"/>
      <c r="IFO20" s="26"/>
      <c r="IFP20" s="26"/>
      <c r="IFQ20" s="26"/>
      <c r="IFR20" s="26"/>
      <c r="IFS20" s="26"/>
      <c r="IFT20" s="26"/>
      <c r="IFU20" s="26"/>
      <c r="IFV20" s="26"/>
      <c r="IFW20" s="26"/>
      <c r="IFX20" s="26"/>
      <c r="IFY20" s="26"/>
      <c r="IFZ20" s="26"/>
      <c r="IGA20" s="26"/>
      <c r="IGB20" s="26"/>
      <c r="IGC20" s="26"/>
      <c r="IGD20" s="26"/>
      <c r="IGE20" s="26"/>
      <c r="IGF20" s="26"/>
      <c r="IGG20" s="26"/>
      <c r="IGH20" s="26"/>
      <c r="IGI20" s="26"/>
      <c r="IGJ20" s="26"/>
      <c r="IGK20" s="26"/>
      <c r="IGL20" s="26"/>
      <c r="IGM20" s="26"/>
      <c r="IGN20" s="26"/>
      <c r="IGO20" s="26"/>
      <c r="IGP20" s="26"/>
      <c r="IGQ20" s="26"/>
      <c r="IGR20" s="26"/>
      <c r="IGS20" s="26"/>
      <c r="IGT20" s="26"/>
      <c r="IGU20" s="26"/>
      <c r="IGV20" s="26"/>
      <c r="IGW20" s="26"/>
      <c r="IGX20" s="26"/>
      <c r="IGY20" s="26"/>
      <c r="IGZ20" s="26"/>
      <c r="IHA20" s="26"/>
      <c r="IHB20" s="26"/>
      <c r="IHC20" s="26"/>
      <c r="IHD20" s="26"/>
      <c r="IHE20" s="26"/>
      <c r="IHF20" s="26"/>
      <c r="IHG20" s="26"/>
      <c r="IHH20" s="26"/>
      <c r="IHI20" s="26"/>
      <c r="IHJ20" s="26"/>
      <c r="IHK20" s="26"/>
      <c r="IHL20" s="26"/>
      <c r="IHM20" s="26"/>
      <c r="IHN20" s="26"/>
      <c r="IHO20" s="26"/>
      <c r="IHP20" s="26"/>
      <c r="IHQ20" s="26"/>
      <c r="IHR20" s="26"/>
      <c r="IHS20" s="26"/>
      <c r="IHT20" s="26"/>
      <c r="IHU20" s="26"/>
      <c r="IHV20" s="26"/>
      <c r="IHW20" s="26"/>
      <c r="IHX20" s="26"/>
      <c r="IHY20" s="26"/>
      <c r="IHZ20" s="26"/>
      <c r="IIA20" s="26"/>
      <c r="IIB20" s="26"/>
      <c r="IIC20" s="26"/>
      <c r="IID20" s="26"/>
      <c r="IIE20" s="26"/>
      <c r="IIF20" s="26"/>
      <c r="IIG20" s="26"/>
      <c r="IIH20" s="26"/>
      <c r="III20" s="26"/>
      <c r="IIJ20" s="26"/>
      <c r="IIK20" s="26"/>
      <c r="IIL20" s="26"/>
      <c r="IIM20" s="26"/>
      <c r="IIN20" s="26"/>
      <c r="IIO20" s="26"/>
      <c r="IIP20" s="26"/>
      <c r="IIQ20" s="26"/>
      <c r="IIR20" s="26"/>
      <c r="IIS20" s="26"/>
      <c r="IIT20" s="26"/>
      <c r="IIU20" s="26"/>
      <c r="IIV20" s="26"/>
      <c r="IIW20" s="26"/>
      <c r="IIX20" s="26"/>
      <c r="IIY20" s="26"/>
      <c r="IIZ20" s="26"/>
      <c r="IJA20" s="26"/>
      <c r="IJB20" s="26"/>
      <c r="IJC20" s="26"/>
      <c r="IJD20" s="26"/>
      <c r="IJE20" s="26"/>
      <c r="IJF20" s="26"/>
      <c r="IJG20" s="26"/>
      <c r="IJH20" s="26"/>
      <c r="IJI20" s="26"/>
      <c r="IJJ20" s="26"/>
      <c r="IJK20" s="26"/>
      <c r="IJL20" s="26"/>
      <c r="IJM20" s="26"/>
      <c r="IJN20" s="26"/>
      <c r="IJO20" s="26"/>
      <c r="IJP20" s="26"/>
      <c r="IJQ20" s="26"/>
      <c r="IJR20" s="26"/>
      <c r="IJS20" s="26"/>
      <c r="IJT20" s="26"/>
      <c r="IJU20" s="26"/>
      <c r="IJV20" s="26"/>
      <c r="IJW20" s="26"/>
      <c r="IJX20" s="26"/>
      <c r="IJY20" s="26"/>
      <c r="IJZ20" s="26"/>
      <c r="IKA20" s="26"/>
      <c r="IKB20" s="26"/>
      <c r="IKC20" s="26"/>
      <c r="IKD20" s="26"/>
      <c r="IKE20" s="26"/>
      <c r="IKF20" s="26"/>
      <c r="IKG20" s="26"/>
      <c r="IKH20" s="26"/>
      <c r="IKI20" s="26"/>
      <c r="IKJ20" s="26"/>
      <c r="IKK20" s="26"/>
      <c r="IKL20" s="26"/>
      <c r="IKM20" s="26"/>
      <c r="IKN20" s="26"/>
      <c r="IKO20" s="26"/>
      <c r="IKP20" s="26"/>
      <c r="IKQ20" s="26"/>
      <c r="IKR20" s="26"/>
      <c r="IKS20" s="26"/>
      <c r="IKT20" s="26"/>
      <c r="IKU20" s="26"/>
      <c r="IKV20" s="26"/>
      <c r="IKW20" s="26"/>
      <c r="IKX20" s="26"/>
      <c r="IKY20" s="26"/>
      <c r="IKZ20" s="26"/>
      <c r="ILA20" s="26"/>
      <c r="ILB20" s="26"/>
      <c r="ILC20" s="26"/>
      <c r="ILD20" s="26"/>
      <c r="ILE20" s="26"/>
      <c r="ILF20" s="26"/>
      <c r="ILG20" s="26"/>
      <c r="ILH20" s="26"/>
      <c r="ILI20" s="26"/>
      <c r="ILJ20" s="26"/>
      <c r="ILK20" s="26"/>
      <c r="ILL20" s="26"/>
      <c r="ILM20" s="26"/>
      <c r="ILN20" s="26"/>
      <c r="ILO20" s="26"/>
      <c r="ILP20" s="26"/>
      <c r="ILQ20" s="26"/>
      <c r="ILR20" s="26"/>
      <c r="ILS20" s="26"/>
      <c r="ILT20" s="26"/>
      <c r="ILU20" s="26"/>
      <c r="ILV20" s="26"/>
      <c r="ILW20" s="26"/>
      <c r="ILX20" s="26"/>
      <c r="ILY20" s="26"/>
      <c r="ILZ20" s="26"/>
      <c r="IMA20" s="26"/>
      <c r="IMB20" s="26"/>
      <c r="IMC20" s="26"/>
      <c r="IMD20" s="26"/>
      <c r="IME20" s="26"/>
      <c r="IMF20" s="26"/>
      <c r="IMG20" s="26"/>
      <c r="IMH20" s="26"/>
      <c r="IMI20" s="26"/>
      <c r="IMJ20" s="26"/>
      <c r="IMK20" s="26"/>
      <c r="IML20" s="26"/>
      <c r="IMM20" s="26"/>
      <c r="IMN20" s="26"/>
      <c r="IMO20" s="26"/>
      <c r="IMP20" s="26"/>
      <c r="IMQ20" s="26"/>
      <c r="IMR20" s="26"/>
      <c r="IMS20" s="26"/>
      <c r="IMT20" s="26"/>
      <c r="IMU20" s="26"/>
      <c r="IMV20" s="26"/>
      <c r="IMW20" s="26"/>
      <c r="IMX20" s="26"/>
      <c r="IMY20" s="26"/>
      <c r="IMZ20" s="26"/>
      <c r="INA20" s="26"/>
      <c r="INB20" s="26"/>
      <c r="INC20" s="26"/>
      <c r="IND20" s="26"/>
      <c r="INE20" s="26"/>
      <c r="INF20" s="26"/>
      <c r="ING20" s="26"/>
      <c r="INH20" s="26"/>
      <c r="INI20" s="26"/>
      <c r="INJ20" s="26"/>
      <c r="INK20" s="26"/>
      <c r="INL20" s="26"/>
      <c r="INM20" s="26"/>
      <c r="INN20" s="26"/>
      <c r="INO20" s="26"/>
      <c r="INP20" s="26"/>
      <c r="INQ20" s="26"/>
      <c r="INR20" s="26"/>
      <c r="INS20" s="26"/>
      <c r="INT20" s="26"/>
      <c r="INU20" s="26"/>
      <c r="INV20" s="26"/>
      <c r="INW20" s="26"/>
      <c r="INX20" s="26"/>
      <c r="INY20" s="26"/>
      <c r="INZ20" s="26"/>
      <c r="IOA20" s="26"/>
      <c r="IOB20" s="26"/>
      <c r="IOC20" s="26"/>
      <c r="IOD20" s="26"/>
      <c r="IOE20" s="26"/>
      <c r="IOF20" s="26"/>
      <c r="IOG20" s="26"/>
      <c r="IOH20" s="26"/>
      <c r="IOI20" s="26"/>
      <c r="IOJ20" s="26"/>
      <c r="IOK20" s="26"/>
      <c r="IOL20" s="26"/>
      <c r="IOM20" s="26"/>
      <c r="ION20" s="26"/>
      <c r="IOO20" s="26"/>
      <c r="IOP20" s="26"/>
      <c r="IOQ20" s="26"/>
      <c r="IOR20" s="26"/>
      <c r="IOS20" s="26"/>
      <c r="IOT20" s="26"/>
      <c r="IOU20" s="26"/>
      <c r="IOV20" s="26"/>
      <c r="IOW20" s="26"/>
      <c r="IOX20" s="26"/>
      <c r="IOY20" s="26"/>
      <c r="IOZ20" s="26"/>
      <c r="IPA20" s="26"/>
      <c r="IPB20" s="26"/>
      <c r="IPC20" s="26"/>
      <c r="IPD20" s="26"/>
      <c r="IPE20" s="26"/>
      <c r="IPF20" s="26"/>
      <c r="IPG20" s="26"/>
      <c r="IPH20" s="26"/>
      <c r="IPI20" s="26"/>
      <c r="IPJ20" s="26"/>
      <c r="IPK20" s="26"/>
      <c r="IPL20" s="26"/>
      <c r="IPM20" s="26"/>
      <c r="IPN20" s="26"/>
      <c r="IPO20" s="26"/>
      <c r="IPP20" s="26"/>
      <c r="IPQ20" s="26"/>
      <c r="IPR20" s="26"/>
      <c r="IPS20" s="26"/>
      <c r="IPT20" s="26"/>
      <c r="IPU20" s="26"/>
      <c r="IPV20" s="26"/>
      <c r="IPW20" s="26"/>
      <c r="IPX20" s="26"/>
      <c r="IPY20" s="26"/>
      <c r="IPZ20" s="26"/>
      <c r="IQA20" s="26"/>
      <c r="IQB20" s="26"/>
      <c r="IQC20" s="26"/>
      <c r="IQD20" s="26"/>
      <c r="IQE20" s="26"/>
      <c r="IQF20" s="26"/>
      <c r="IQG20" s="26"/>
      <c r="IQH20" s="26"/>
      <c r="IQI20" s="26"/>
      <c r="IQJ20" s="26"/>
      <c r="IQK20" s="26"/>
      <c r="IQL20" s="26"/>
      <c r="IQM20" s="26"/>
      <c r="IQN20" s="26"/>
      <c r="IQO20" s="26"/>
      <c r="IQP20" s="26"/>
      <c r="IQQ20" s="26"/>
      <c r="IQR20" s="26"/>
      <c r="IQS20" s="26"/>
      <c r="IQT20" s="26"/>
      <c r="IQU20" s="26"/>
      <c r="IQV20" s="26"/>
      <c r="IQW20" s="26"/>
      <c r="IQX20" s="26"/>
      <c r="IQY20" s="26"/>
      <c r="IQZ20" s="26"/>
      <c r="IRA20" s="26"/>
      <c r="IRB20" s="26"/>
      <c r="IRC20" s="26"/>
      <c r="IRD20" s="26"/>
      <c r="IRE20" s="26"/>
      <c r="IRF20" s="26"/>
      <c r="IRG20" s="26"/>
      <c r="IRH20" s="26"/>
      <c r="IRI20" s="26"/>
      <c r="IRJ20" s="26"/>
      <c r="IRK20" s="26"/>
      <c r="IRL20" s="26"/>
      <c r="IRM20" s="26"/>
      <c r="IRN20" s="26"/>
      <c r="IRO20" s="26"/>
      <c r="IRP20" s="26"/>
      <c r="IRQ20" s="26"/>
      <c r="IRR20" s="26"/>
      <c r="IRS20" s="26"/>
      <c r="IRT20" s="26"/>
      <c r="IRU20" s="26"/>
      <c r="IRV20" s="26"/>
      <c r="IRW20" s="26"/>
      <c r="IRX20" s="26"/>
      <c r="IRY20" s="26"/>
      <c r="IRZ20" s="26"/>
      <c r="ISA20" s="26"/>
      <c r="ISB20" s="26"/>
      <c r="ISC20" s="26"/>
      <c r="ISD20" s="26"/>
      <c r="ISE20" s="26"/>
      <c r="ISF20" s="26"/>
      <c r="ISG20" s="26"/>
      <c r="ISH20" s="26"/>
      <c r="ISI20" s="26"/>
      <c r="ISJ20" s="26"/>
      <c r="ISK20" s="26"/>
      <c r="ISL20" s="26"/>
      <c r="ISM20" s="26"/>
      <c r="ISN20" s="26"/>
      <c r="ISO20" s="26"/>
      <c r="ISP20" s="26"/>
      <c r="ISQ20" s="26"/>
      <c r="ISR20" s="26"/>
      <c r="ISS20" s="26"/>
      <c r="IST20" s="26"/>
      <c r="ISU20" s="26"/>
      <c r="ISV20" s="26"/>
      <c r="ISW20" s="26"/>
      <c r="ISX20" s="26"/>
      <c r="ISY20" s="26"/>
      <c r="ISZ20" s="26"/>
      <c r="ITA20" s="26"/>
      <c r="ITB20" s="26"/>
      <c r="ITC20" s="26"/>
      <c r="ITD20" s="26"/>
      <c r="ITE20" s="26"/>
      <c r="ITF20" s="26"/>
      <c r="ITG20" s="26"/>
      <c r="ITH20" s="26"/>
      <c r="ITI20" s="26"/>
      <c r="ITJ20" s="26"/>
      <c r="ITK20" s="26"/>
      <c r="ITL20" s="26"/>
      <c r="ITM20" s="26"/>
      <c r="ITN20" s="26"/>
      <c r="ITO20" s="26"/>
      <c r="ITP20" s="26"/>
      <c r="ITQ20" s="26"/>
      <c r="ITR20" s="26"/>
      <c r="ITS20" s="26"/>
      <c r="ITT20" s="26"/>
      <c r="ITU20" s="26"/>
      <c r="ITV20" s="26"/>
      <c r="ITW20" s="26"/>
      <c r="ITX20" s="26"/>
      <c r="ITY20" s="26"/>
      <c r="ITZ20" s="26"/>
      <c r="IUA20" s="26"/>
      <c r="IUB20" s="26"/>
      <c r="IUC20" s="26"/>
      <c r="IUD20" s="26"/>
      <c r="IUE20" s="26"/>
      <c r="IUF20" s="26"/>
      <c r="IUG20" s="26"/>
      <c r="IUH20" s="26"/>
      <c r="IUI20" s="26"/>
      <c r="IUJ20" s="26"/>
      <c r="IUK20" s="26"/>
      <c r="IUL20" s="26"/>
      <c r="IUM20" s="26"/>
      <c r="IUN20" s="26"/>
      <c r="IUO20" s="26"/>
      <c r="IUP20" s="26"/>
      <c r="IUQ20" s="26"/>
      <c r="IUR20" s="26"/>
      <c r="IUS20" s="26"/>
      <c r="IUT20" s="26"/>
      <c r="IUU20" s="26"/>
      <c r="IUV20" s="26"/>
      <c r="IUW20" s="26"/>
      <c r="IUX20" s="26"/>
      <c r="IUY20" s="26"/>
      <c r="IUZ20" s="26"/>
      <c r="IVA20" s="26"/>
      <c r="IVB20" s="26"/>
      <c r="IVC20" s="26"/>
      <c r="IVD20" s="26"/>
      <c r="IVE20" s="26"/>
      <c r="IVF20" s="26"/>
      <c r="IVG20" s="26"/>
      <c r="IVH20" s="26"/>
      <c r="IVI20" s="26"/>
      <c r="IVJ20" s="26"/>
      <c r="IVK20" s="26"/>
      <c r="IVL20" s="26"/>
      <c r="IVM20" s="26"/>
      <c r="IVN20" s="26"/>
      <c r="IVO20" s="26"/>
      <c r="IVP20" s="26"/>
      <c r="IVQ20" s="26"/>
      <c r="IVR20" s="26"/>
      <c r="IVS20" s="26"/>
      <c r="IVT20" s="26"/>
      <c r="IVU20" s="26"/>
      <c r="IVV20" s="26"/>
      <c r="IVW20" s="26"/>
      <c r="IVX20" s="26"/>
      <c r="IVY20" s="26"/>
      <c r="IVZ20" s="26"/>
      <c r="IWA20" s="26"/>
      <c r="IWB20" s="26"/>
      <c r="IWC20" s="26"/>
      <c r="IWD20" s="26"/>
      <c r="IWE20" s="26"/>
      <c r="IWF20" s="26"/>
      <c r="IWG20" s="26"/>
      <c r="IWH20" s="26"/>
      <c r="IWI20" s="26"/>
      <c r="IWJ20" s="26"/>
      <c r="IWK20" s="26"/>
      <c r="IWL20" s="26"/>
      <c r="IWM20" s="26"/>
      <c r="IWN20" s="26"/>
      <c r="IWO20" s="26"/>
      <c r="IWP20" s="26"/>
      <c r="IWQ20" s="26"/>
      <c r="IWR20" s="26"/>
      <c r="IWS20" s="26"/>
      <c r="IWT20" s="26"/>
      <c r="IWU20" s="26"/>
      <c r="IWV20" s="26"/>
      <c r="IWW20" s="26"/>
      <c r="IWX20" s="26"/>
      <c r="IWY20" s="26"/>
      <c r="IWZ20" s="26"/>
      <c r="IXA20" s="26"/>
      <c r="IXB20" s="26"/>
      <c r="IXC20" s="26"/>
      <c r="IXD20" s="26"/>
      <c r="IXE20" s="26"/>
      <c r="IXF20" s="26"/>
      <c r="IXG20" s="26"/>
      <c r="IXH20" s="26"/>
      <c r="IXI20" s="26"/>
      <c r="IXJ20" s="26"/>
      <c r="IXK20" s="26"/>
      <c r="IXL20" s="26"/>
      <c r="IXM20" s="26"/>
      <c r="IXN20" s="26"/>
      <c r="IXO20" s="26"/>
      <c r="IXP20" s="26"/>
      <c r="IXQ20" s="26"/>
      <c r="IXR20" s="26"/>
      <c r="IXS20" s="26"/>
      <c r="IXT20" s="26"/>
      <c r="IXU20" s="26"/>
      <c r="IXV20" s="26"/>
      <c r="IXW20" s="26"/>
      <c r="IXX20" s="26"/>
      <c r="IXY20" s="26"/>
      <c r="IXZ20" s="26"/>
      <c r="IYA20" s="26"/>
      <c r="IYB20" s="26"/>
      <c r="IYC20" s="26"/>
      <c r="IYD20" s="26"/>
      <c r="IYE20" s="26"/>
      <c r="IYF20" s="26"/>
      <c r="IYG20" s="26"/>
      <c r="IYH20" s="26"/>
      <c r="IYI20" s="26"/>
      <c r="IYJ20" s="26"/>
      <c r="IYK20" s="26"/>
      <c r="IYL20" s="26"/>
      <c r="IYM20" s="26"/>
      <c r="IYN20" s="26"/>
      <c r="IYO20" s="26"/>
      <c r="IYP20" s="26"/>
      <c r="IYQ20" s="26"/>
      <c r="IYR20" s="26"/>
      <c r="IYS20" s="26"/>
      <c r="IYT20" s="26"/>
      <c r="IYU20" s="26"/>
      <c r="IYV20" s="26"/>
      <c r="IYW20" s="26"/>
      <c r="IYX20" s="26"/>
      <c r="IYY20" s="26"/>
      <c r="IYZ20" s="26"/>
      <c r="IZA20" s="26"/>
      <c r="IZB20" s="26"/>
      <c r="IZC20" s="26"/>
      <c r="IZD20" s="26"/>
      <c r="IZE20" s="26"/>
      <c r="IZF20" s="26"/>
      <c r="IZG20" s="26"/>
      <c r="IZH20" s="26"/>
      <c r="IZI20" s="26"/>
      <c r="IZJ20" s="26"/>
      <c r="IZK20" s="26"/>
      <c r="IZL20" s="26"/>
      <c r="IZM20" s="26"/>
      <c r="IZN20" s="26"/>
      <c r="IZO20" s="26"/>
      <c r="IZP20" s="26"/>
      <c r="IZQ20" s="26"/>
      <c r="IZR20" s="26"/>
      <c r="IZS20" s="26"/>
      <c r="IZT20" s="26"/>
      <c r="IZU20" s="26"/>
      <c r="IZV20" s="26"/>
      <c r="IZW20" s="26"/>
      <c r="IZX20" s="26"/>
      <c r="IZY20" s="26"/>
      <c r="IZZ20" s="26"/>
      <c r="JAA20" s="26"/>
      <c r="JAB20" s="26"/>
      <c r="JAC20" s="26"/>
      <c r="JAD20" s="26"/>
      <c r="JAE20" s="26"/>
      <c r="JAF20" s="26"/>
      <c r="JAG20" s="26"/>
      <c r="JAH20" s="26"/>
      <c r="JAI20" s="26"/>
      <c r="JAJ20" s="26"/>
      <c r="JAK20" s="26"/>
      <c r="JAL20" s="26"/>
      <c r="JAM20" s="26"/>
      <c r="JAN20" s="26"/>
      <c r="JAO20" s="26"/>
      <c r="JAP20" s="26"/>
      <c r="JAQ20" s="26"/>
      <c r="JAR20" s="26"/>
      <c r="JAS20" s="26"/>
      <c r="JAT20" s="26"/>
      <c r="JAU20" s="26"/>
      <c r="JAV20" s="26"/>
      <c r="JAW20" s="26"/>
      <c r="JAX20" s="26"/>
      <c r="JAY20" s="26"/>
      <c r="JAZ20" s="26"/>
      <c r="JBA20" s="26"/>
      <c r="JBB20" s="26"/>
      <c r="JBC20" s="26"/>
      <c r="JBD20" s="26"/>
      <c r="JBE20" s="26"/>
      <c r="JBF20" s="26"/>
      <c r="JBG20" s="26"/>
      <c r="JBH20" s="26"/>
      <c r="JBI20" s="26"/>
      <c r="JBJ20" s="26"/>
      <c r="JBK20" s="26"/>
      <c r="JBL20" s="26"/>
      <c r="JBM20" s="26"/>
      <c r="JBN20" s="26"/>
      <c r="JBO20" s="26"/>
      <c r="JBP20" s="26"/>
      <c r="JBQ20" s="26"/>
      <c r="JBR20" s="26"/>
      <c r="JBS20" s="26"/>
      <c r="JBT20" s="26"/>
      <c r="JBU20" s="26"/>
      <c r="JBV20" s="26"/>
      <c r="JBW20" s="26"/>
      <c r="JBX20" s="26"/>
      <c r="JBY20" s="26"/>
      <c r="JBZ20" s="26"/>
      <c r="JCA20" s="26"/>
      <c r="JCB20" s="26"/>
      <c r="JCC20" s="26"/>
      <c r="JCD20" s="26"/>
      <c r="JCE20" s="26"/>
      <c r="JCF20" s="26"/>
      <c r="JCG20" s="26"/>
      <c r="JCH20" s="26"/>
      <c r="JCI20" s="26"/>
      <c r="JCJ20" s="26"/>
      <c r="JCK20" s="26"/>
      <c r="JCL20" s="26"/>
      <c r="JCM20" s="26"/>
      <c r="JCN20" s="26"/>
      <c r="JCO20" s="26"/>
      <c r="JCP20" s="26"/>
      <c r="JCQ20" s="26"/>
      <c r="JCR20" s="26"/>
      <c r="JCS20" s="26"/>
      <c r="JCT20" s="26"/>
      <c r="JCU20" s="26"/>
      <c r="JCV20" s="26"/>
      <c r="JCW20" s="26"/>
      <c r="JCX20" s="26"/>
      <c r="JCY20" s="26"/>
      <c r="JCZ20" s="26"/>
      <c r="JDA20" s="26"/>
      <c r="JDB20" s="26"/>
      <c r="JDC20" s="26"/>
      <c r="JDD20" s="26"/>
      <c r="JDE20" s="26"/>
      <c r="JDF20" s="26"/>
      <c r="JDG20" s="26"/>
      <c r="JDH20" s="26"/>
      <c r="JDI20" s="26"/>
      <c r="JDJ20" s="26"/>
      <c r="JDK20" s="26"/>
      <c r="JDL20" s="26"/>
      <c r="JDM20" s="26"/>
      <c r="JDN20" s="26"/>
      <c r="JDO20" s="26"/>
      <c r="JDP20" s="26"/>
      <c r="JDQ20" s="26"/>
      <c r="JDR20" s="26"/>
      <c r="JDS20" s="26"/>
      <c r="JDT20" s="26"/>
      <c r="JDU20" s="26"/>
      <c r="JDV20" s="26"/>
      <c r="JDW20" s="26"/>
      <c r="JDX20" s="26"/>
      <c r="JDY20" s="26"/>
      <c r="JDZ20" s="26"/>
      <c r="JEA20" s="26"/>
      <c r="JEB20" s="26"/>
      <c r="JEC20" s="26"/>
      <c r="JED20" s="26"/>
      <c r="JEE20" s="26"/>
      <c r="JEF20" s="26"/>
      <c r="JEG20" s="26"/>
      <c r="JEH20" s="26"/>
      <c r="JEI20" s="26"/>
      <c r="JEJ20" s="26"/>
      <c r="JEK20" s="26"/>
      <c r="JEL20" s="26"/>
      <c r="JEM20" s="26"/>
      <c r="JEN20" s="26"/>
      <c r="JEO20" s="26"/>
      <c r="JEP20" s="26"/>
      <c r="JEQ20" s="26"/>
      <c r="JER20" s="26"/>
      <c r="JES20" s="26"/>
      <c r="JET20" s="26"/>
      <c r="JEU20" s="26"/>
      <c r="JEV20" s="26"/>
      <c r="JEW20" s="26"/>
      <c r="JEX20" s="26"/>
      <c r="JEY20" s="26"/>
      <c r="JEZ20" s="26"/>
      <c r="JFA20" s="26"/>
      <c r="JFB20" s="26"/>
      <c r="JFC20" s="26"/>
      <c r="JFD20" s="26"/>
      <c r="JFE20" s="26"/>
      <c r="JFF20" s="26"/>
      <c r="JFG20" s="26"/>
      <c r="JFH20" s="26"/>
      <c r="JFI20" s="26"/>
      <c r="JFJ20" s="26"/>
      <c r="JFK20" s="26"/>
      <c r="JFL20" s="26"/>
      <c r="JFM20" s="26"/>
      <c r="JFN20" s="26"/>
      <c r="JFO20" s="26"/>
      <c r="JFP20" s="26"/>
      <c r="JFQ20" s="26"/>
      <c r="JFR20" s="26"/>
      <c r="JFS20" s="26"/>
      <c r="JFT20" s="26"/>
      <c r="JFU20" s="26"/>
      <c r="JFV20" s="26"/>
      <c r="JFW20" s="26"/>
      <c r="JFX20" s="26"/>
      <c r="JFY20" s="26"/>
      <c r="JFZ20" s="26"/>
      <c r="JGA20" s="26"/>
      <c r="JGB20" s="26"/>
      <c r="JGC20" s="26"/>
      <c r="JGD20" s="26"/>
      <c r="JGE20" s="26"/>
      <c r="JGF20" s="26"/>
      <c r="JGG20" s="26"/>
      <c r="JGH20" s="26"/>
      <c r="JGI20" s="26"/>
      <c r="JGJ20" s="26"/>
      <c r="JGK20" s="26"/>
      <c r="JGL20" s="26"/>
      <c r="JGM20" s="26"/>
      <c r="JGN20" s="26"/>
      <c r="JGO20" s="26"/>
      <c r="JGP20" s="26"/>
      <c r="JGQ20" s="26"/>
      <c r="JGR20" s="26"/>
      <c r="JGS20" s="26"/>
      <c r="JGT20" s="26"/>
      <c r="JGU20" s="26"/>
      <c r="JGV20" s="26"/>
      <c r="JGW20" s="26"/>
      <c r="JGX20" s="26"/>
      <c r="JGY20" s="26"/>
      <c r="JGZ20" s="26"/>
      <c r="JHA20" s="26"/>
      <c r="JHB20" s="26"/>
      <c r="JHC20" s="26"/>
      <c r="JHD20" s="26"/>
      <c r="JHE20" s="26"/>
      <c r="JHF20" s="26"/>
      <c r="JHG20" s="26"/>
      <c r="JHH20" s="26"/>
      <c r="JHI20" s="26"/>
      <c r="JHJ20" s="26"/>
      <c r="JHK20" s="26"/>
      <c r="JHL20" s="26"/>
      <c r="JHM20" s="26"/>
      <c r="JHN20" s="26"/>
      <c r="JHO20" s="26"/>
      <c r="JHP20" s="26"/>
      <c r="JHQ20" s="26"/>
      <c r="JHR20" s="26"/>
      <c r="JHS20" s="26"/>
      <c r="JHT20" s="26"/>
      <c r="JHU20" s="26"/>
      <c r="JHV20" s="26"/>
      <c r="JHW20" s="26"/>
      <c r="JHX20" s="26"/>
      <c r="JHY20" s="26"/>
      <c r="JHZ20" s="26"/>
      <c r="JIA20" s="26"/>
      <c r="JIB20" s="26"/>
      <c r="JIC20" s="26"/>
      <c r="JID20" s="26"/>
      <c r="JIE20" s="26"/>
      <c r="JIF20" s="26"/>
      <c r="JIG20" s="26"/>
      <c r="JIH20" s="26"/>
      <c r="JII20" s="26"/>
      <c r="JIJ20" s="26"/>
      <c r="JIK20" s="26"/>
      <c r="JIL20" s="26"/>
      <c r="JIM20" s="26"/>
      <c r="JIN20" s="26"/>
      <c r="JIO20" s="26"/>
      <c r="JIP20" s="26"/>
      <c r="JIQ20" s="26"/>
      <c r="JIR20" s="26"/>
      <c r="JIS20" s="26"/>
      <c r="JIT20" s="26"/>
      <c r="JIU20" s="26"/>
      <c r="JIV20" s="26"/>
      <c r="JIW20" s="26"/>
      <c r="JIX20" s="26"/>
      <c r="JIY20" s="26"/>
      <c r="JIZ20" s="26"/>
      <c r="JJA20" s="26"/>
      <c r="JJB20" s="26"/>
      <c r="JJC20" s="26"/>
      <c r="JJD20" s="26"/>
      <c r="JJE20" s="26"/>
      <c r="JJF20" s="26"/>
      <c r="JJG20" s="26"/>
      <c r="JJH20" s="26"/>
      <c r="JJI20" s="26"/>
      <c r="JJJ20" s="26"/>
      <c r="JJK20" s="26"/>
      <c r="JJL20" s="26"/>
      <c r="JJM20" s="26"/>
      <c r="JJN20" s="26"/>
      <c r="JJO20" s="26"/>
      <c r="JJP20" s="26"/>
      <c r="JJQ20" s="26"/>
      <c r="JJR20" s="26"/>
      <c r="JJS20" s="26"/>
      <c r="JJT20" s="26"/>
      <c r="JJU20" s="26"/>
      <c r="JJV20" s="26"/>
      <c r="JJW20" s="26"/>
      <c r="JJX20" s="26"/>
      <c r="JJY20" s="26"/>
      <c r="JJZ20" s="26"/>
      <c r="JKA20" s="26"/>
      <c r="JKB20" s="26"/>
      <c r="JKC20" s="26"/>
      <c r="JKD20" s="26"/>
      <c r="JKE20" s="26"/>
      <c r="JKF20" s="26"/>
      <c r="JKG20" s="26"/>
      <c r="JKH20" s="26"/>
      <c r="JKI20" s="26"/>
      <c r="JKJ20" s="26"/>
      <c r="JKK20" s="26"/>
      <c r="JKL20" s="26"/>
      <c r="JKM20" s="26"/>
      <c r="JKN20" s="26"/>
      <c r="JKO20" s="26"/>
      <c r="JKP20" s="26"/>
      <c r="JKQ20" s="26"/>
      <c r="JKR20" s="26"/>
      <c r="JKS20" s="26"/>
      <c r="JKT20" s="26"/>
      <c r="JKU20" s="26"/>
      <c r="JKV20" s="26"/>
      <c r="JKW20" s="26"/>
      <c r="JKX20" s="26"/>
      <c r="JKY20" s="26"/>
      <c r="JKZ20" s="26"/>
      <c r="JLA20" s="26"/>
      <c r="JLB20" s="26"/>
      <c r="JLC20" s="26"/>
      <c r="JLD20" s="26"/>
      <c r="JLE20" s="26"/>
      <c r="JLF20" s="26"/>
      <c r="JLG20" s="26"/>
      <c r="JLH20" s="26"/>
      <c r="JLI20" s="26"/>
      <c r="JLJ20" s="26"/>
      <c r="JLK20" s="26"/>
      <c r="JLL20" s="26"/>
      <c r="JLM20" s="26"/>
      <c r="JLN20" s="26"/>
      <c r="JLO20" s="26"/>
      <c r="JLP20" s="26"/>
      <c r="JLQ20" s="26"/>
      <c r="JLR20" s="26"/>
      <c r="JLS20" s="26"/>
      <c r="JLT20" s="26"/>
      <c r="JLU20" s="26"/>
      <c r="JLV20" s="26"/>
      <c r="JLW20" s="26"/>
      <c r="JLX20" s="26"/>
      <c r="JLY20" s="26"/>
      <c r="JLZ20" s="26"/>
      <c r="JMA20" s="26"/>
      <c r="JMB20" s="26"/>
      <c r="JMC20" s="26"/>
      <c r="JMD20" s="26"/>
      <c r="JME20" s="26"/>
      <c r="JMF20" s="26"/>
      <c r="JMG20" s="26"/>
      <c r="JMH20" s="26"/>
      <c r="JMI20" s="26"/>
      <c r="JMJ20" s="26"/>
      <c r="JMK20" s="26"/>
      <c r="JML20" s="26"/>
      <c r="JMM20" s="26"/>
      <c r="JMN20" s="26"/>
      <c r="JMO20" s="26"/>
      <c r="JMP20" s="26"/>
      <c r="JMQ20" s="26"/>
      <c r="JMR20" s="26"/>
      <c r="JMS20" s="26"/>
      <c r="JMT20" s="26"/>
      <c r="JMU20" s="26"/>
      <c r="JMV20" s="26"/>
      <c r="JMW20" s="26"/>
      <c r="JMX20" s="26"/>
      <c r="JMY20" s="26"/>
      <c r="JMZ20" s="26"/>
      <c r="JNA20" s="26"/>
      <c r="JNB20" s="26"/>
      <c r="JNC20" s="26"/>
      <c r="JND20" s="26"/>
      <c r="JNE20" s="26"/>
      <c r="JNF20" s="26"/>
      <c r="JNG20" s="26"/>
      <c r="JNH20" s="26"/>
      <c r="JNI20" s="26"/>
      <c r="JNJ20" s="26"/>
      <c r="JNK20" s="26"/>
      <c r="JNL20" s="26"/>
      <c r="JNM20" s="26"/>
      <c r="JNN20" s="26"/>
      <c r="JNO20" s="26"/>
      <c r="JNP20" s="26"/>
      <c r="JNQ20" s="26"/>
      <c r="JNR20" s="26"/>
      <c r="JNS20" s="26"/>
      <c r="JNT20" s="26"/>
      <c r="JNU20" s="26"/>
      <c r="JNV20" s="26"/>
      <c r="JNW20" s="26"/>
      <c r="JNX20" s="26"/>
      <c r="JNY20" s="26"/>
      <c r="JNZ20" s="26"/>
      <c r="JOA20" s="26"/>
      <c r="JOB20" s="26"/>
      <c r="JOC20" s="26"/>
      <c r="JOD20" s="26"/>
      <c r="JOE20" s="26"/>
      <c r="JOF20" s="26"/>
      <c r="JOG20" s="26"/>
      <c r="JOH20" s="26"/>
      <c r="JOI20" s="26"/>
      <c r="JOJ20" s="26"/>
      <c r="JOK20" s="26"/>
      <c r="JOL20" s="26"/>
      <c r="JOM20" s="26"/>
      <c r="JON20" s="26"/>
      <c r="JOO20" s="26"/>
      <c r="JOP20" s="26"/>
      <c r="JOQ20" s="26"/>
      <c r="JOR20" s="26"/>
      <c r="JOS20" s="26"/>
      <c r="JOT20" s="26"/>
      <c r="JOU20" s="26"/>
      <c r="JOV20" s="26"/>
      <c r="JOW20" s="26"/>
      <c r="JOX20" s="26"/>
      <c r="JOY20" s="26"/>
      <c r="JOZ20" s="26"/>
      <c r="JPA20" s="26"/>
      <c r="JPB20" s="26"/>
      <c r="JPC20" s="26"/>
      <c r="JPD20" s="26"/>
      <c r="JPE20" s="26"/>
      <c r="JPF20" s="26"/>
      <c r="JPG20" s="26"/>
      <c r="JPH20" s="26"/>
      <c r="JPI20" s="26"/>
      <c r="JPJ20" s="26"/>
      <c r="JPK20" s="26"/>
      <c r="JPL20" s="26"/>
      <c r="JPM20" s="26"/>
      <c r="JPN20" s="26"/>
      <c r="JPO20" s="26"/>
      <c r="JPP20" s="26"/>
      <c r="JPQ20" s="26"/>
      <c r="JPR20" s="26"/>
      <c r="JPS20" s="26"/>
      <c r="JPT20" s="26"/>
      <c r="JPU20" s="26"/>
      <c r="JPV20" s="26"/>
      <c r="JPW20" s="26"/>
      <c r="JPX20" s="26"/>
      <c r="JPY20" s="26"/>
      <c r="JPZ20" s="26"/>
      <c r="JQA20" s="26"/>
      <c r="JQB20" s="26"/>
      <c r="JQC20" s="26"/>
      <c r="JQD20" s="26"/>
      <c r="JQE20" s="26"/>
      <c r="JQF20" s="26"/>
      <c r="JQG20" s="26"/>
      <c r="JQH20" s="26"/>
      <c r="JQI20" s="26"/>
      <c r="JQJ20" s="26"/>
      <c r="JQK20" s="26"/>
      <c r="JQL20" s="26"/>
      <c r="JQM20" s="26"/>
      <c r="JQN20" s="26"/>
      <c r="JQO20" s="26"/>
      <c r="JQP20" s="26"/>
      <c r="JQQ20" s="26"/>
      <c r="JQR20" s="26"/>
      <c r="JQS20" s="26"/>
      <c r="JQT20" s="26"/>
      <c r="JQU20" s="26"/>
      <c r="JQV20" s="26"/>
      <c r="JQW20" s="26"/>
      <c r="JQX20" s="26"/>
      <c r="JQY20" s="26"/>
      <c r="JQZ20" s="26"/>
      <c r="JRA20" s="26"/>
      <c r="JRB20" s="26"/>
      <c r="JRC20" s="26"/>
      <c r="JRD20" s="26"/>
      <c r="JRE20" s="26"/>
      <c r="JRF20" s="26"/>
      <c r="JRG20" s="26"/>
      <c r="JRH20" s="26"/>
      <c r="JRI20" s="26"/>
      <c r="JRJ20" s="26"/>
      <c r="JRK20" s="26"/>
      <c r="JRL20" s="26"/>
      <c r="JRM20" s="26"/>
      <c r="JRN20" s="26"/>
      <c r="JRO20" s="26"/>
      <c r="JRP20" s="26"/>
      <c r="JRQ20" s="26"/>
      <c r="JRR20" s="26"/>
      <c r="JRS20" s="26"/>
      <c r="JRT20" s="26"/>
      <c r="JRU20" s="26"/>
      <c r="JRV20" s="26"/>
      <c r="JRW20" s="26"/>
      <c r="JRX20" s="26"/>
      <c r="JRY20" s="26"/>
      <c r="JRZ20" s="26"/>
      <c r="JSA20" s="26"/>
      <c r="JSB20" s="26"/>
      <c r="JSC20" s="26"/>
      <c r="JSD20" s="26"/>
      <c r="JSE20" s="26"/>
      <c r="JSF20" s="26"/>
      <c r="JSG20" s="26"/>
      <c r="JSH20" s="26"/>
      <c r="JSI20" s="26"/>
      <c r="JSJ20" s="26"/>
      <c r="JSK20" s="26"/>
      <c r="JSL20" s="26"/>
      <c r="JSM20" s="26"/>
      <c r="JSN20" s="26"/>
      <c r="JSO20" s="26"/>
      <c r="JSP20" s="26"/>
      <c r="JSQ20" s="26"/>
      <c r="JSR20" s="26"/>
      <c r="JSS20" s="26"/>
      <c r="JST20" s="26"/>
      <c r="JSU20" s="26"/>
      <c r="JSV20" s="26"/>
      <c r="JSW20" s="26"/>
      <c r="JSX20" s="26"/>
      <c r="JSY20" s="26"/>
      <c r="JSZ20" s="26"/>
      <c r="JTA20" s="26"/>
      <c r="JTB20" s="26"/>
      <c r="JTC20" s="26"/>
      <c r="JTD20" s="26"/>
      <c r="JTE20" s="26"/>
      <c r="JTF20" s="26"/>
      <c r="JTG20" s="26"/>
      <c r="JTH20" s="26"/>
      <c r="JTI20" s="26"/>
      <c r="JTJ20" s="26"/>
      <c r="JTK20" s="26"/>
      <c r="JTL20" s="26"/>
      <c r="JTM20" s="26"/>
      <c r="JTN20" s="26"/>
      <c r="JTO20" s="26"/>
      <c r="JTP20" s="26"/>
      <c r="JTQ20" s="26"/>
      <c r="JTR20" s="26"/>
      <c r="JTS20" s="26"/>
      <c r="JTT20" s="26"/>
      <c r="JTU20" s="26"/>
      <c r="JTV20" s="26"/>
      <c r="JTW20" s="26"/>
      <c r="JTX20" s="26"/>
      <c r="JTY20" s="26"/>
      <c r="JTZ20" s="26"/>
      <c r="JUA20" s="26"/>
      <c r="JUB20" s="26"/>
      <c r="JUC20" s="26"/>
      <c r="JUD20" s="26"/>
      <c r="JUE20" s="26"/>
      <c r="JUF20" s="26"/>
      <c r="JUG20" s="26"/>
      <c r="JUH20" s="26"/>
      <c r="JUI20" s="26"/>
      <c r="JUJ20" s="26"/>
      <c r="JUK20" s="26"/>
      <c r="JUL20" s="26"/>
      <c r="JUM20" s="26"/>
      <c r="JUN20" s="26"/>
      <c r="JUO20" s="26"/>
      <c r="JUP20" s="26"/>
      <c r="JUQ20" s="26"/>
      <c r="JUR20" s="26"/>
      <c r="JUS20" s="26"/>
      <c r="JUT20" s="26"/>
      <c r="JUU20" s="26"/>
      <c r="JUV20" s="26"/>
      <c r="JUW20" s="26"/>
      <c r="JUX20" s="26"/>
      <c r="JUY20" s="26"/>
      <c r="JUZ20" s="26"/>
      <c r="JVA20" s="26"/>
      <c r="JVB20" s="26"/>
      <c r="JVC20" s="26"/>
      <c r="JVD20" s="26"/>
      <c r="JVE20" s="26"/>
      <c r="JVF20" s="26"/>
      <c r="JVG20" s="26"/>
      <c r="JVH20" s="26"/>
      <c r="JVI20" s="26"/>
      <c r="JVJ20" s="26"/>
      <c r="JVK20" s="26"/>
      <c r="JVL20" s="26"/>
      <c r="JVM20" s="26"/>
      <c r="JVN20" s="26"/>
      <c r="JVO20" s="26"/>
      <c r="JVP20" s="26"/>
      <c r="JVQ20" s="26"/>
      <c r="JVR20" s="26"/>
      <c r="JVS20" s="26"/>
      <c r="JVT20" s="26"/>
      <c r="JVU20" s="26"/>
      <c r="JVV20" s="26"/>
      <c r="JVW20" s="26"/>
      <c r="JVX20" s="26"/>
      <c r="JVY20" s="26"/>
      <c r="JVZ20" s="26"/>
      <c r="JWA20" s="26"/>
      <c r="JWB20" s="26"/>
      <c r="JWC20" s="26"/>
      <c r="JWD20" s="26"/>
      <c r="JWE20" s="26"/>
      <c r="JWF20" s="26"/>
      <c r="JWG20" s="26"/>
      <c r="JWH20" s="26"/>
      <c r="JWI20" s="26"/>
      <c r="JWJ20" s="26"/>
      <c r="JWK20" s="26"/>
      <c r="JWL20" s="26"/>
      <c r="JWM20" s="26"/>
      <c r="JWN20" s="26"/>
      <c r="JWO20" s="26"/>
      <c r="JWP20" s="26"/>
      <c r="JWQ20" s="26"/>
      <c r="JWR20" s="26"/>
      <c r="JWS20" s="26"/>
      <c r="JWT20" s="26"/>
      <c r="JWU20" s="26"/>
      <c r="JWV20" s="26"/>
      <c r="JWW20" s="26"/>
      <c r="JWX20" s="26"/>
      <c r="JWY20" s="26"/>
      <c r="JWZ20" s="26"/>
      <c r="JXA20" s="26"/>
      <c r="JXB20" s="26"/>
      <c r="JXC20" s="26"/>
      <c r="JXD20" s="26"/>
      <c r="JXE20" s="26"/>
      <c r="JXF20" s="26"/>
      <c r="JXG20" s="26"/>
      <c r="JXH20" s="26"/>
      <c r="JXI20" s="26"/>
      <c r="JXJ20" s="26"/>
      <c r="JXK20" s="26"/>
      <c r="JXL20" s="26"/>
      <c r="JXM20" s="26"/>
      <c r="JXN20" s="26"/>
      <c r="JXO20" s="26"/>
      <c r="JXP20" s="26"/>
      <c r="JXQ20" s="26"/>
      <c r="JXR20" s="26"/>
      <c r="JXS20" s="26"/>
      <c r="JXT20" s="26"/>
      <c r="JXU20" s="26"/>
      <c r="JXV20" s="26"/>
      <c r="JXW20" s="26"/>
      <c r="JXX20" s="26"/>
      <c r="JXY20" s="26"/>
      <c r="JXZ20" s="26"/>
      <c r="JYA20" s="26"/>
      <c r="JYB20" s="26"/>
      <c r="JYC20" s="26"/>
      <c r="JYD20" s="26"/>
      <c r="JYE20" s="26"/>
      <c r="JYF20" s="26"/>
      <c r="JYG20" s="26"/>
      <c r="JYH20" s="26"/>
      <c r="JYI20" s="26"/>
      <c r="JYJ20" s="26"/>
      <c r="JYK20" s="26"/>
      <c r="JYL20" s="26"/>
      <c r="JYM20" s="26"/>
      <c r="JYN20" s="26"/>
      <c r="JYO20" s="26"/>
      <c r="JYP20" s="26"/>
      <c r="JYQ20" s="26"/>
      <c r="JYR20" s="26"/>
      <c r="JYS20" s="26"/>
      <c r="JYT20" s="26"/>
      <c r="JYU20" s="26"/>
      <c r="JYV20" s="26"/>
      <c r="JYW20" s="26"/>
      <c r="JYX20" s="26"/>
      <c r="JYY20" s="26"/>
      <c r="JYZ20" s="26"/>
      <c r="JZA20" s="26"/>
      <c r="JZB20" s="26"/>
      <c r="JZC20" s="26"/>
      <c r="JZD20" s="26"/>
      <c r="JZE20" s="26"/>
      <c r="JZF20" s="26"/>
      <c r="JZG20" s="26"/>
      <c r="JZH20" s="26"/>
      <c r="JZI20" s="26"/>
      <c r="JZJ20" s="26"/>
      <c r="JZK20" s="26"/>
      <c r="JZL20" s="26"/>
      <c r="JZM20" s="26"/>
      <c r="JZN20" s="26"/>
      <c r="JZO20" s="26"/>
      <c r="JZP20" s="26"/>
      <c r="JZQ20" s="26"/>
      <c r="JZR20" s="26"/>
      <c r="JZS20" s="26"/>
      <c r="JZT20" s="26"/>
      <c r="JZU20" s="26"/>
      <c r="JZV20" s="26"/>
      <c r="JZW20" s="26"/>
      <c r="JZX20" s="26"/>
      <c r="JZY20" s="26"/>
      <c r="JZZ20" s="26"/>
      <c r="KAA20" s="26"/>
      <c r="KAB20" s="26"/>
      <c r="KAC20" s="26"/>
      <c r="KAD20" s="26"/>
      <c r="KAE20" s="26"/>
      <c r="KAF20" s="26"/>
      <c r="KAG20" s="26"/>
      <c r="KAH20" s="26"/>
      <c r="KAI20" s="26"/>
      <c r="KAJ20" s="26"/>
      <c r="KAK20" s="26"/>
      <c r="KAL20" s="26"/>
      <c r="KAM20" s="26"/>
      <c r="KAN20" s="26"/>
      <c r="KAO20" s="26"/>
      <c r="KAP20" s="26"/>
      <c r="KAQ20" s="26"/>
      <c r="KAR20" s="26"/>
      <c r="KAS20" s="26"/>
      <c r="KAT20" s="26"/>
      <c r="KAU20" s="26"/>
      <c r="KAV20" s="26"/>
      <c r="KAW20" s="26"/>
      <c r="KAX20" s="26"/>
      <c r="KAY20" s="26"/>
      <c r="KAZ20" s="26"/>
      <c r="KBA20" s="26"/>
      <c r="KBB20" s="26"/>
      <c r="KBC20" s="26"/>
      <c r="KBD20" s="26"/>
      <c r="KBE20" s="26"/>
      <c r="KBF20" s="26"/>
      <c r="KBG20" s="26"/>
      <c r="KBH20" s="26"/>
      <c r="KBI20" s="26"/>
      <c r="KBJ20" s="26"/>
      <c r="KBK20" s="26"/>
      <c r="KBL20" s="26"/>
      <c r="KBM20" s="26"/>
      <c r="KBN20" s="26"/>
      <c r="KBO20" s="26"/>
      <c r="KBP20" s="26"/>
      <c r="KBQ20" s="26"/>
      <c r="KBR20" s="26"/>
      <c r="KBS20" s="26"/>
      <c r="KBT20" s="26"/>
      <c r="KBU20" s="26"/>
      <c r="KBV20" s="26"/>
      <c r="KBW20" s="26"/>
      <c r="KBX20" s="26"/>
      <c r="KBY20" s="26"/>
      <c r="KBZ20" s="26"/>
      <c r="KCA20" s="26"/>
      <c r="KCB20" s="26"/>
      <c r="KCC20" s="26"/>
      <c r="KCD20" s="26"/>
      <c r="KCE20" s="26"/>
      <c r="KCF20" s="26"/>
      <c r="KCG20" s="26"/>
      <c r="KCH20" s="26"/>
      <c r="KCI20" s="26"/>
      <c r="KCJ20" s="26"/>
      <c r="KCK20" s="26"/>
      <c r="KCL20" s="26"/>
      <c r="KCM20" s="26"/>
      <c r="KCN20" s="26"/>
      <c r="KCO20" s="26"/>
      <c r="KCP20" s="26"/>
      <c r="KCQ20" s="26"/>
      <c r="KCR20" s="26"/>
      <c r="KCS20" s="26"/>
      <c r="KCT20" s="26"/>
      <c r="KCU20" s="26"/>
      <c r="KCV20" s="26"/>
      <c r="KCW20" s="26"/>
      <c r="KCX20" s="26"/>
      <c r="KCY20" s="26"/>
      <c r="KCZ20" s="26"/>
      <c r="KDA20" s="26"/>
      <c r="KDB20" s="26"/>
      <c r="KDC20" s="26"/>
      <c r="KDD20" s="26"/>
      <c r="KDE20" s="26"/>
      <c r="KDF20" s="26"/>
      <c r="KDG20" s="26"/>
      <c r="KDH20" s="26"/>
      <c r="KDI20" s="26"/>
      <c r="KDJ20" s="26"/>
      <c r="KDK20" s="26"/>
      <c r="KDL20" s="26"/>
      <c r="KDM20" s="26"/>
      <c r="KDN20" s="26"/>
      <c r="KDO20" s="26"/>
      <c r="KDP20" s="26"/>
      <c r="KDQ20" s="26"/>
      <c r="KDR20" s="26"/>
      <c r="KDS20" s="26"/>
      <c r="KDT20" s="26"/>
      <c r="KDU20" s="26"/>
      <c r="KDV20" s="26"/>
      <c r="KDW20" s="26"/>
      <c r="KDX20" s="26"/>
      <c r="KDY20" s="26"/>
      <c r="KDZ20" s="26"/>
      <c r="KEA20" s="26"/>
      <c r="KEB20" s="26"/>
      <c r="KEC20" s="26"/>
      <c r="KED20" s="26"/>
      <c r="KEE20" s="26"/>
      <c r="KEF20" s="26"/>
      <c r="KEG20" s="26"/>
      <c r="KEH20" s="26"/>
      <c r="KEI20" s="26"/>
      <c r="KEJ20" s="26"/>
      <c r="KEK20" s="26"/>
      <c r="KEL20" s="26"/>
      <c r="KEM20" s="26"/>
      <c r="KEN20" s="26"/>
      <c r="KEO20" s="26"/>
      <c r="KEP20" s="26"/>
      <c r="KEQ20" s="26"/>
      <c r="KER20" s="26"/>
      <c r="KES20" s="26"/>
      <c r="KET20" s="26"/>
      <c r="KEU20" s="26"/>
      <c r="KEV20" s="26"/>
      <c r="KEW20" s="26"/>
      <c r="KEX20" s="26"/>
      <c r="KEY20" s="26"/>
      <c r="KEZ20" s="26"/>
      <c r="KFA20" s="26"/>
      <c r="KFB20" s="26"/>
      <c r="KFC20" s="26"/>
      <c r="KFD20" s="26"/>
      <c r="KFE20" s="26"/>
      <c r="KFF20" s="26"/>
      <c r="KFG20" s="26"/>
      <c r="KFH20" s="26"/>
      <c r="KFI20" s="26"/>
      <c r="KFJ20" s="26"/>
      <c r="KFK20" s="26"/>
      <c r="KFL20" s="26"/>
      <c r="KFM20" s="26"/>
      <c r="KFN20" s="26"/>
      <c r="KFO20" s="26"/>
      <c r="KFP20" s="26"/>
      <c r="KFQ20" s="26"/>
      <c r="KFR20" s="26"/>
      <c r="KFS20" s="26"/>
      <c r="KFT20" s="26"/>
      <c r="KFU20" s="26"/>
      <c r="KFV20" s="26"/>
      <c r="KFW20" s="26"/>
      <c r="KFX20" s="26"/>
      <c r="KFY20" s="26"/>
      <c r="KFZ20" s="26"/>
      <c r="KGA20" s="26"/>
      <c r="KGB20" s="26"/>
      <c r="KGC20" s="26"/>
      <c r="KGD20" s="26"/>
      <c r="KGE20" s="26"/>
      <c r="KGF20" s="26"/>
      <c r="KGG20" s="26"/>
      <c r="KGH20" s="26"/>
      <c r="KGI20" s="26"/>
      <c r="KGJ20" s="26"/>
      <c r="KGK20" s="26"/>
      <c r="KGL20" s="26"/>
      <c r="KGM20" s="26"/>
      <c r="KGN20" s="26"/>
      <c r="KGO20" s="26"/>
      <c r="KGP20" s="26"/>
      <c r="KGQ20" s="26"/>
      <c r="KGR20" s="26"/>
      <c r="KGS20" s="26"/>
      <c r="KGT20" s="26"/>
      <c r="KGU20" s="26"/>
      <c r="KGV20" s="26"/>
      <c r="KGW20" s="26"/>
      <c r="KGX20" s="26"/>
      <c r="KGY20" s="26"/>
      <c r="KGZ20" s="26"/>
      <c r="KHA20" s="26"/>
      <c r="KHB20" s="26"/>
      <c r="KHC20" s="26"/>
      <c r="KHD20" s="26"/>
      <c r="KHE20" s="26"/>
      <c r="KHF20" s="26"/>
      <c r="KHG20" s="26"/>
      <c r="KHH20" s="26"/>
      <c r="KHI20" s="26"/>
      <c r="KHJ20" s="26"/>
      <c r="KHK20" s="26"/>
      <c r="KHL20" s="26"/>
      <c r="KHM20" s="26"/>
      <c r="KHN20" s="26"/>
      <c r="KHO20" s="26"/>
      <c r="KHP20" s="26"/>
      <c r="KHQ20" s="26"/>
      <c r="KHR20" s="26"/>
      <c r="KHS20" s="26"/>
      <c r="KHT20" s="26"/>
      <c r="KHU20" s="26"/>
      <c r="KHV20" s="26"/>
      <c r="KHW20" s="26"/>
      <c r="KHX20" s="26"/>
      <c r="KHY20" s="26"/>
      <c r="KHZ20" s="26"/>
      <c r="KIA20" s="26"/>
      <c r="KIB20" s="26"/>
      <c r="KIC20" s="26"/>
      <c r="KID20" s="26"/>
      <c r="KIE20" s="26"/>
      <c r="KIF20" s="26"/>
      <c r="KIG20" s="26"/>
      <c r="KIH20" s="26"/>
      <c r="KII20" s="26"/>
      <c r="KIJ20" s="26"/>
      <c r="KIK20" s="26"/>
      <c r="KIL20" s="26"/>
      <c r="KIM20" s="26"/>
      <c r="KIN20" s="26"/>
      <c r="KIO20" s="26"/>
      <c r="KIP20" s="26"/>
      <c r="KIQ20" s="26"/>
      <c r="KIR20" s="26"/>
      <c r="KIS20" s="26"/>
      <c r="KIT20" s="26"/>
      <c r="KIU20" s="26"/>
      <c r="KIV20" s="26"/>
      <c r="KIW20" s="26"/>
      <c r="KIX20" s="26"/>
      <c r="KIY20" s="26"/>
      <c r="KIZ20" s="26"/>
      <c r="KJA20" s="26"/>
      <c r="KJB20" s="26"/>
      <c r="KJC20" s="26"/>
      <c r="KJD20" s="26"/>
      <c r="KJE20" s="26"/>
      <c r="KJF20" s="26"/>
      <c r="KJG20" s="26"/>
      <c r="KJH20" s="26"/>
      <c r="KJI20" s="26"/>
      <c r="KJJ20" s="26"/>
      <c r="KJK20" s="26"/>
      <c r="KJL20" s="26"/>
      <c r="KJM20" s="26"/>
      <c r="KJN20" s="26"/>
      <c r="KJO20" s="26"/>
      <c r="KJP20" s="26"/>
      <c r="KJQ20" s="26"/>
      <c r="KJR20" s="26"/>
      <c r="KJS20" s="26"/>
      <c r="KJT20" s="26"/>
      <c r="KJU20" s="26"/>
      <c r="KJV20" s="26"/>
      <c r="KJW20" s="26"/>
      <c r="KJX20" s="26"/>
      <c r="KJY20" s="26"/>
      <c r="KJZ20" s="26"/>
      <c r="KKA20" s="26"/>
      <c r="KKB20" s="26"/>
      <c r="KKC20" s="26"/>
      <c r="KKD20" s="26"/>
      <c r="KKE20" s="26"/>
      <c r="KKF20" s="26"/>
      <c r="KKG20" s="26"/>
      <c r="KKH20" s="26"/>
      <c r="KKI20" s="26"/>
      <c r="KKJ20" s="26"/>
      <c r="KKK20" s="26"/>
      <c r="KKL20" s="26"/>
      <c r="KKM20" s="26"/>
      <c r="KKN20" s="26"/>
      <c r="KKO20" s="26"/>
      <c r="KKP20" s="26"/>
      <c r="KKQ20" s="26"/>
      <c r="KKR20" s="26"/>
      <c r="KKS20" s="26"/>
      <c r="KKT20" s="26"/>
      <c r="KKU20" s="26"/>
      <c r="KKV20" s="26"/>
      <c r="KKW20" s="26"/>
      <c r="KKX20" s="26"/>
      <c r="KKY20" s="26"/>
      <c r="KKZ20" s="26"/>
      <c r="KLA20" s="26"/>
      <c r="KLB20" s="26"/>
      <c r="KLC20" s="26"/>
      <c r="KLD20" s="26"/>
      <c r="KLE20" s="26"/>
      <c r="KLF20" s="26"/>
      <c r="KLG20" s="26"/>
      <c r="KLH20" s="26"/>
      <c r="KLI20" s="26"/>
      <c r="KLJ20" s="26"/>
      <c r="KLK20" s="26"/>
      <c r="KLL20" s="26"/>
      <c r="KLM20" s="26"/>
      <c r="KLN20" s="26"/>
      <c r="KLO20" s="26"/>
      <c r="KLP20" s="26"/>
      <c r="KLQ20" s="26"/>
      <c r="KLR20" s="26"/>
      <c r="KLS20" s="26"/>
      <c r="KLT20" s="26"/>
      <c r="KLU20" s="26"/>
      <c r="KLV20" s="26"/>
      <c r="KLW20" s="26"/>
      <c r="KLX20" s="26"/>
      <c r="KLY20" s="26"/>
      <c r="KLZ20" s="26"/>
      <c r="KMA20" s="26"/>
      <c r="KMB20" s="26"/>
      <c r="KMC20" s="26"/>
      <c r="KMD20" s="26"/>
      <c r="KME20" s="26"/>
      <c r="KMF20" s="26"/>
      <c r="KMG20" s="26"/>
      <c r="KMH20" s="26"/>
      <c r="KMI20" s="26"/>
      <c r="KMJ20" s="26"/>
      <c r="KMK20" s="26"/>
      <c r="KML20" s="26"/>
      <c r="KMM20" s="26"/>
      <c r="KMN20" s="26"/>
      <c r="KMO20" s="26"/>
      <c r="KMP20" s="26"/>
      <c r="KMQ20" s="26"/>
      <c r="KMR20" s="26"/>
      <c r="KMS20" s="26"/>
      <c r="KMT20" s="26"/>
      <c r="KMU20" s="26"/>
      <c r="KMV20" s="26"/>
      <c r="KMW20" s="26"/>
      <c r="KMX20" s="26"/>
      <c r="KMY20" s="26"/>
      <c r="KMZ20" s="26"/>
      <c r="KNA20" s="26"/>
      <c r="KNB20" s="26"/>
      <c r="KNC20" s="26"/>
      <c r="KND20" s="26"/>
      <c r="KNE20" s="26"/>
      <c r="KNF20" s="26"/>
      <c r="KNG20" s="26"/>
      <c r="KNH20" s="26"/>
      <c r="KNI20" s="26"/>
      <c r="KNJ20" s="26"/>
      <c r="KNK20" s="26"/>
      <c r="KNL20" s="26"/>
      <c r="KNM20" s="26"/>
      <c r="KNN20" s="26"/>
      <c r="KNO20" s="26"/>
      <c r="KNP20" s="26"/>
      <c r="KNQ20" s="26"/>
      <c r="KNR20" s="26"/>
      <c r="KNS20" s="26"/>
      <c r="KNT20" s="26"/>
      <c r="KNU20" s="26"/>
      <c r="KNV20" s="26"/>
      <c r="KNW20" s="26"/>
      <c r="KNX20" s="26"/>
      <c r="KNY20" s="26"/>
      <c r="KNZ20" s="26"/>
      <c r="KOA20" s="26"/>
      <c r="KOB20" s="26"/>
      <c r="KOC20" s="26"/>
      <c r="KOD20" s="26"/>
      <c r="KOE20" s="26"/>
      <c r="KOF20" s="26"/>
      <c r="KOG20" s="26"/>
      <c r="KOH20" s="26"/>
      <c r="KOI20" s="26"/>
      <c r="KOJ20" s="26"/>
      <c r="KOK20" s="26"/>
      <c r="KOL20" s="26"/>
      <c r="KOM20" s="26"/>
      <c r="KON20" s="26"/>
      <c r="KOO20" s="26"/>
      <c r="KOP20" s="26"/>
      <c r="KOQ20" s="26"/>
      <c r="KOR20" s="26"/>
      <c r="KOS20" s="26"/>
      <c r="KOT20" s="26"/>
      <c r="KOU20" s="26"/>
      <c r="KOV20" s="26"/>
      <c r="KOW20" s="26"/>
      <c r="KOX20" s="26"/>
      <c r="KOY20" s="26"/>
      <c r="KOZ20" s="26"/>
      <c r="KPA20" s="26"/>
      <c r="KPB20" s="26"/>
      <c r="KPC20" s="26"/>
      <c r="KPD20" s="26"/>
      <c r="KPE20" s="26"/>
      <c r="KPF20" s="26"/>
      <c r="KPG20" s="26"/>
      <c r="KPH20" s="26"/>
      <c r="KPI20" s="26"/>
      <c r="KPJ20" s="26"/>
      <c r="KPK20" s="26"/>
      <c r="KPL20" s="26"/>
      <c r="KPM20" s="26"/>
      <c r="KPN20" s="26"/>
      <c r="KPO20" s="26"/>
      <c r="KPP20" s="26"/>
      <c r="KPQ20" s="26"/>
      <c r="KPR20" s="26"/>
      <c r="KPS20" s="26"/>
      <c r="KPT20" s="26"/>
      <c r="KPU20" s="26"/>
      <c r="KPV20" s="26"/>
      <c r="KPW20" s="26"/>
      <c r="KPX20" s="26"/>
      <c r="KPY20" s="26"/>
      <c r="KPZ20" s="26"/>
      <c r="KQA20" s="26"/>
      <c r="KQB20" s="26"/>
      <c r="KQC20" s="26"/>
      <c r="KQD20" s="26"/>
      <c r="KQE20" s="26"/>
      <c r="KQF20" s="26"/>
      <c r="KQG20" s="26"/>
      <c r="KQH20" s="26"/>
      <c r="KQI20" s="26"/>
      <c r="KQJ20" s="26"/>
      <c r="KQK20" s="26"/>
      <c r="KQL20" s="26"/>
      <c r="KQM20" s="26"/>
      <c r="KQN20" s="26"/>
      <c r="KQO20" s="26"/>
      <c r="KQP20" s="26"/>
      <c r="KQQ20" s="26"/>
      <c r="KQR20" s="26"/>
      <c r="KQS20" s="26"/>
      <c r="KQT20" s="26"/>
      <c r="KQU20" s="26"/>
      <c r="KQV20" s="26"/>
      <c r="KQW20" s="26"/>
      <c r="KQX20" s="26"/>
      <c r="KQY20" s="26"/>
      <c r="KQZ20" s="26"/>
      <c r="KRA20" s="26"/>
      <c r="KRB20" s="26"/>
      <c r="KRC20" s="26"/>
      <c r="KRD20" s="26"/>
      <c r="KRE20" s="26"/>
      <c r="KRF20" s="26"/>
      <c r="KRG20" s="26"/>
      <c r="KRH20" s="26"/>
      <c r="KRI20" s="26"/>
      <c r="KRJ20" s="26"/>
      <c r="KRK20" s="26"/>
      <c r="KRL20" s="26"/>
      <c r="KRM20" s="26"/>
      <c r="KRN20" s="26"/>
      <c r="KRO20" s="26"/>
      <c r="KRP20" s="26"/>
      <c r="KRQ20" s="26"/>
      <c r="KRR20" s="26"/>
      <c r="KRS20" s="26"/>
      <c r="KRT20" s="26"/>
      <c r="KRU20" s="26"/>
      <c r="KRV20" s="26"/>
      <c r="KRW20" s="26"/>
      <c r="KRX20" s="26"/>
      <c r="KRY20" s="26"/>
      <c r="KRZ20" s="26"/>
      <c r="KSA20" s="26"/>
      <c r="KSB20" s="26"/>
      <c r="KSC20" s="26"/>
      <c r="KSD20" s="26"/>
      <c r="KSE20" s="26"/>
      <c r="KSF20" s="26"/>
      <c r="KSG20" s="26"/>
      <c r="KSH20" s="26"/>
      <c r="KSI20" s="26"/>
      <c r="KSJ20" s="26"/>
      <c r="KSK20" s="26"/>
      <c r="KSL20" s="26"/>
      <c r="KSM20" s="26"/>
      <c r="KSN20" s="26"/>
      <c r="KSO20" s="26"/>
      <c r="KSP20" s="26"/>
      <c r="KSQ20" s="26"/>
      <c r="KSR20" s="26"/>
      <c r="KSS20" s="26"/>
      <c r="KST20" s="26"/>
      <c r="KSU20" s="26"/>
      <c r="KSV20" s="26"/>
      <c r="KSW20" s="26"/>
      <c r="KSX20" s="26"/>
      <c r="KSY20" s="26"/>
      <c r="KSZ20" s="26"/>
      <c r="KTA20" s="26"/>
      <c r="KTB20" s="26"/>
      <c r="KTC20" s="26"/>
      <c r="KTD20" s="26"/>
      <c r="KTE20" s="26"/>
      <c r="KTF20" s="26"/>
      <c r="KTG20" s="26"/>
      <c r="KTH20" s="26"/>
      <c r="KTI20" s="26"/>
      <c r="KTJ20" s="26"/>
      <c r="KTK20" s="26"/>
      <c r="KTL20" s="26"/>
      <c r="KTM20" s="26"/>
      <c r="KTN20" s="26"/>
      <c r="KTO20" s="26"/>
      <c r="KTP20" s="26"/>
      <c r="KTQ20" s="26"/>
      <c r="KTR20" s="26"/>
      <c r="KTS20" s="26"/>
      <c r="KTT20" s="26"/>
      <c r="KTU20" s="26"/>
      <c r="KTV20" s="26"/>
      <c r="KTW20" s="26"/>
      <c r="KTX20" s="26"/>
      <c r="KTY20" s="26"/>
      <c r="KTZ20" s="26"/>
      <c r="KUA20" s="26"/>
      <c r="KUB20" s="26"/>
      <c r="KUC20" s="26"/>
      <c r="KUD20" s="26"/>
      <c r="KUE20" s="26"/>
      <c r="KUF20" s="26"/>
      <c r="KUG20" s="26"/>
      <c r="KUH20" s="26"/>
      <c r="KUI20" s="26"/>
      <c r="KUJ20" s="26"/>
      <c r="KUK20" s="26"/>
      <c r="KUL20" s="26"/>
      <c r="KUM20" s="26"/>
      <c r="KUN20" s="26"/>
      <c r="KUO20" s="26"/>
      <c r="KUP20" s="26"/>
      <c r="KUQ20" s="26"/>
      <c r="KUR20" s="26"/>
      <c r="KUS20" s="26"/>
      <c r="KUT20" s="26"/>
      <c r="KUU20" s="26"/>
      <c r="KUV20" s="26"/>
      <c r="KUW20" s="26"/>
      <c r="KUX20" s="26"/>
      <c r="KUY20" s="26"/>
      <c r="KUZ20" s="26"/>
      <c r="KVA20" s="26"/>
      <c r="KVB20" s="26"/>
      <c r="KVC20" s="26"/>
      <c r="KVD20" s="26"/>
      <c r="KVE20" s="26"/>
      <c r="KVF20" s="26"/>
      <c r="KVG20" s="26"/>
      <c r="KVH20" s="26"/>
      <c r="KVI20" s="26"/>
      <c r="KVJ20" s="26"/>
      <c r="KVK20" s="26"/>
      <c r="KVL20" s="26"/>
      <c r="KVM20" s="26"/>
      <c r="KVN20" s="26"/>
      <c r="KVO20" s="26"/>
      <c r="KVP20" s="26"/>
      <c r="KVQ20" s="26"/>
      <c r="KVR20" s="26"/>
      <c r="KVS20" s="26"/>
      <c r="KVT20" s="26"/>
      <c r="KVU20" s="26"/>
      <c r="KVV20" s="26"/>
      <c r="KVW20" s="26"/>
      <c r="KVX20" s="26"/>
      <c r="KVY20" s="26"/>
      <c r="KVZ20" s="26"/>
      <c r="KWA20" s="26"/>
      <c r="KWB20" s="26"/>
      <c r="KWC20" s="26"/>
      <c r="KWD20" s="26"/>
      <c r="KWE20" s="26"/>
      <c r="KWF20" s="26"/>
      <c r="KWG20" s="26"/>
      <c r="KWH20" s="26"/>
      <c r="KWI20" s="26"/>
      <c r="KWJ20" s="26"/>
      <c r="KWK20" s="26"/>
      <c r="KWL20" s="26"/>
      <c r="KWM20" s="26"/>
      <c r="KWN20" s="26"/>
      <c r="KWO20" s="26"/>
      <c r="KWP20" s="26"/>
      <c r="KWQ20" s="26"/>
      <c r="KWR20" s="26"/>
      <c r="KWS20" s="26"/>
      <c r="KWT20" s="26"/>
      <c r="KWU20" s="26"/>
      <c r="KWV20" s="26"/>
      <c r="KWW20" s="26"/>
      <c r="KWX20" s="26"/>
      <c r="KWY20" s="26"/>
      <c r="KWZ20" s="26"/>
      <c r="KXA20" s="26"/>
      <c r="KXB20" s="26"/>
      <c r="KXC20" s="26"/>
      <c r="KXD20" s="26"/>
      <c r="KXE20" s="26"/>
      <c r="KXF20" s="26"/>
      <c r="KXG20" s="26"/>
      <c r="KXH20" s="26"/>
      <c r="KXI20" s="26"/>
      <c r="KXJ20" s="26"/>
      <c r="KXK20" s="26"/>
      <c r="KXL20" s="26"/>
      <c r="KXM20" s="26"/>
      <c r="KXN20" s="26"/>
      <c r="KXO20" s="26"/>
      <c r="KXP20" s="26"/>
      <c r="KXQ20" s="26"/>
      <c r="KXR20" s="26"/>
      <c r="KXS20" s="26"/>
      <c r="KXT20" s="26"/>
      <c r="KXU20" s="26"/>
      <c r="KXV20" s="26"/>
      <c r="KXW20" s="26"/>
      <c r="KXX20" s="26"/>
      <c r="KXY20" s="26"/>
      <c r="KXZ20" s="26"/>
      <c r="KYA20" s="26"/>
      <c r="KYB20" s="26"/>
      <c r="KYC20" s="26"/>
      <c r="KYD20" s="26"/>
      <c r="KYE20" s="26"/>
      <c r="KYF20" s="26"/>
      <c r="KYG20" s="26"/>
      <c r="KYH20" s="26"/>
      <c r="KYI20" s="26"/>
      <c r="KYJ20" s="26"/>
      <c r="KYK20" s="26"/>
      <c r="KYL20" s="26"/>
      <c r="KYM20" s="26"/>
      <c r="KYN20" s="26"/>
      <c r="KYO20" s="26"/>
      <c r="KYP20" s="26"/>
      <c r="KYQ20" s="26"/>
      <c r="KYR20" s="26"/>
      <c r="KYS20" s="26"/>
      <c r="KYT20" s="26"/>
      <c r="KYU20" s="26"/>
      <c r="KYV20" s="26"/>
      <c r="KYW20" s="26"/>
      <c r="KYX20" s="26"/>
      <c r="KYY20" s="26"/>
      <c r="KYZ20" s="26"/>
      <c r="KZA20" s="26"/>
      <c r="KZB20" s="26"/>
      <c r="KZC20" s="26"/>
      <c r="KZD20" s="26"/>
      <c r="KZE20" s="26"/>
      <c r="KZF20" s="26"/>
      <c r="KZG20" s="26"/>
      <c r="KZH20" s="26"/>
      <c r="KZI20" s="26"/>
      <c r="KZJ20" s="26"/>
      <c r="KZK20" s="26"/>
      <c r="KZL20" s="26"/>
      <c r="KZM20" s="26"/>
      <c r="KZN20" s="26"/>
      <c r="KZO20" s="26"/>
      <c r="KZP20" s="26"/>
      <c r="KZQ20" s="26"/>
      <c r="KZR20" s="26"/>
      <c r="KZS20" s="26"/>
      <c r="KZT20" s="26"/>
      <c r="KZU20" s="26"/>
      <c r="KZV20" s="26"/>
      <c r="KZW20" s="26"/>
      <c r="KZX20" s="26"/>
      <c r="KZY20" s="26"/>
      <c r="KZZ20" s="26"/>
      <c r="LAA20" s="26"/>
      <c r="LAB20" s="26"/>
      <c r="LAC20" s="26"/>
      <c r="LAD20" s="26"/>
      <c r="LAE20" s="26"/>
      <c r="LAF20" s="26"/>
      <c r="LAG20" s="26"/>
      <c r="LAH20" s="26"/>
      <c r="LAI20" s="26"/>
      <c r="LAJ20" s="26"/>
      <c r="LAK20" s="26"/>
      <c r="LAL20" s="26"/>
      <c r="LAM20" s="26"/>
      <c r="LAN20" s="26"/>
      <c r="LAO20" s="26"/>
      <c r="LAP20" s="26"/>
      <c r="LAQ20" s="26"/>
      <c r="LAR20" s="26"/>
      <c r="LAS20" s="26"/>
      <c r="LAT20" s="26"/>
      <c r="LAU20" s="26"/>
      <c r="LAV20" s="26"/>
      <c r="LAW20" s="26"/>
      <c r="LAX20" s="26"/>
      <c r="LAY20" s="26"/>
      <c r="LAZ20" s="26"/>
      <c r="LBA20" s="26"/>
      <c r="LBB20" s="26"/>
      <c r="LBC20" s="26"/>
      <c r="LBD20" s="26"/>
      <c r="LBE20" s="26"/>
      <c r="LBF20" s="26"/>
      <c r="LBG20" s="26"/>
      <c r="LBH20" s="26"/>
      <c r="LBI20" s="26"/>
      <c r="LBJ20" s="26"/>
      <c r="LBK20" s="26"/>
      <c r="LBL20" s="26"/>
      <c r="LBM20" s="26"/>
      <c r="LBN20" s="26"/>
      <c r="LBO20" s="26"/>
      <c r="LBP20" s="26"/>
      <c r="LBQ20" s="26"/>
      <c r="LBR20" s="26"/>
      <c r="LBS20" s="26"/>
      <c r="LBT20" s="26"/>
      <c r="LBU20" s="26"/>
      <c r="LBV20" s="26"/>
      <c r="LBW20" s="26"/>
      <c r="LBX20" s="26"/>
      <c r="LBY20" s="26"/>
      <c r="LBZ20" s="26"/>
      <c r="LCA20" s="26"/>
      <c r="LCB20" s="26"/>
      <c r="LCC20" s="26"/>
      <c r="LCD20" s="26"/>
      <c r="LCE20" s="26"/>
      <c r="LCF20" s="26"/>
      <c r="LCG20" s="26"/>
      <c r="LCH20" s="26"/>
      <c r="LCI20" s="26"/>
      <c r="LCJ20" s="26"/>
      <c r="LCK20" s="26"/>
      <c r="LCL20" s="26"/>
      <c r="LCM20" s="26"/>
      <c r="LCN20" s="26"/>
      <c r="LCO20" s="26"/>
      <c r="LCP20" s="26"/>
      <c r="LCQ20" s="26"/>
      <c r="LCR20" s="26"/>
      <c r="LCS20" s="26"/>
      <c r="LCT20" s="26"/>
      <c r="LCU20" s="26"/>
      <c r="LCV20" s="26"/>
      <c r="LCW20" s="26"/>
      <c r="LCX20" s="26"/>
      <c r="LCY20" s="26"/>
      <c r="LCZ20" s="26"/>
      <c r="LDA20" s="26"/>
      <c r="LDB20" s="26"/>
      <c r="LDC20" s="26"/>
      <c r="LDD20" s="26"/>
      <c r="LDE20" s="26"/>
      <c r="LDF20" s="26"/>
      <c r="LDG20" s="26"/>
      <c r="LDH20" s="26"/>
      <c r="LDI20" s="26"/>
      <c r="LDJ20" s="26"/>
      <c r="LDK20" s="26"/>
      <c r="LDL20" s="26"/>
      <c r="LDM20" s="26"/>
      <c r="LDN20" s="26"/>
      <c r="LDO20" s="26"/>
      <c r="LDP20" s="26"/>
      <c r="LDQ20" s="26"/>
      <c r="LDR20" s="26"/>
      <c r="LDS20" s="26"/>
      <c r="LDT20" s="26"/>
      <c r="LDU20" s="26"/>
      <c r="LDV20" s="26"/>
      <c r="LDW20" s="26"/>
      <c r="LDX20" s="26"/>
      <c r="LDY20" s="26"/>
      <c r="LDZ20" s="26"/>
      <c r="LEA20" s="26"/>
      <c r="LEB20" s="26"/>
      <c r="LEC20" s="26"/>
      <c r="LED20" s="26"/>
      <c r="LEE20" s="26"/>
      <c r="LEF20" s="26"/>
      <c r="LEG20" s="26"/>
      <c r="LEH20" s="26"/>
      <c r="LEI20" s="26"/>
      <c r="LEJ20" s="26"/>
      <c r="LEK20" s="26"/>
      <c r="LEL20" s="26"/>
      <c r="LEM20" s="26"/>
      <c r="LEN20" s="26"/>
      <c r="LEO20" s="26"/>
      <c r="LEP20" s="26"/>
      <c r="LEQ20" s="26"/>
      <c r="LER20" s="26"/>
      <c r="LES20" s="26"/>
      <c r="LET20" s="26"/>
      <c r="LEU20" s="26"/>
      <c r="LEV20" s="26"/>
      <c r="LEW20" s="26"/>
      <c r="LEX20" s="26"/>
      <c r="LEY20" s="26"/>
      <c r="LEZ20" s="26"/>
      <c r="LFA20" s="26"/>
      <c r="LFB20" s="26"/>
      <c r="LFC20" s="26"/>
      <c r="LFD20" s="26"/>
      <c r="LFE20" s="26"/>
      <c r="LFF20" s="26"/>
      <c r="LFG20" s="26"/>
      <c r="LFH20" s="26"/>
      <c r="LFI20" s="26"/>
      <c r="LFJ20" s="26"/>
      <c r="LFK20" s="26"/>
      <c r="LFL20" s="26"/>
      <c r="LFM20" s="26"/>
      <c r="LFN20" s="26"/>
      <c r="LFO20" s="26"/>
      <c r="LFP20" s="26"/>
      <c r="LFQ20" s="26"/>
      <c r="LFR20" s="26"/>
      <c r="LFS20" s="26"/>
      <c r="LFT20" s="26"/>
      <c r="LFU20" s="26"/>
      <c r="LFV20" s="26"/>
      <c r="LFW20" s="26"/>
      <c r="LFX20" s="26"/>
      <c r="LFY20" s="26"/>
      <c r="LFZ20" s="26"/>
      <c r="LGA20" s="26"/>
      <c r="LGB20" s="26"/>
      <c r="LGC20" s="26"/>
      <c r="LGD20" s="26"/>
      <c r="LGE20" s="26"/>
      <c r="LGF20" s="26"/>
      <c r="LGG20" s="26"/>
      <c r="LGH20" s="26"/>
      <c r="LGI20" s="26"/>
      <c r="LGJ20" s="26"/>
      <c r="LGK20" s="26"/>
      <c r="LGL20" s="26"/>
      <c r="LGM20" s="26"/>
      <c r="LGN20" s="26"/>
      <c r="LGO20" s="26"/>
      <c r="LGP20" s="26"/>
      <c r="LGQ20" s="26"/>
      <c r="LGR20" s="26"/>
      <c r="LGS20" s="26"/>
      <c r="LGT20" s="26"/>
      <c r="LGU20" s="26"/>
      <c r="LGV20" s="26"/>
      <c r="LGW20" s="26"/>
      <c r="LGX20" s="26"/>
      <c r="LGY20" s="26"/>
      <c r="LGZ20" s="26"/>
      <c r="LHA20" s="26"/>
      <c r="LHB20" s="26"/>
      <c r="LHC20" s="26"/>
      <c r="LHD20" s="26"/>
      <c r="LHE20" s="26"/>
      <c r="LHF20" s="26"/>
      <c r="LHG20" s="26"/>
      <c r="LHH20" s="26"/>
      <c r="LHI20" s="26"/>
      <c r="LHJ20" s="26"/>
      <c r="LHK20" s="26"/>
      <c r="LHL20" s="26"/>
      <c r="LHM20" s="26"/>
      <c r="LHN20" s="26"/>
      <c r="LHO20" s="26"/>
      <c r="LHP20" s="26"/>
      <c r="LHQ20" s="26"/>
      <c r="LHR20" s="26"/>
      <c r="LHS20" s="26"/>
      <c r="LHT20" s="26"/>
      <c r="LHU20" s="26"/>
      <c r="LHV20" s="26"/>
      <c r="LHW20" s="26"/>
      <c r="LHX20" s="26"/>
      <c r="LHY20" s="26"/>
      <c r="LHZ20" s="26"/>
      <c r="LIA20" s="26"/>
      <c r="LIB20" s="26"/>
      <c r="LIC20" s="26"/>
      <c r="LID20" s="26"/>
      <c r="LIE20" s="26"/>
      <c r="LIF20" s="26"/>
      <c r="LIG20" s="26"/>
      <c r="LIH20" s="26"/>
      <c r="LII20" s="26"/>
      <c r="LIJ20" s="26"/>
      <c r="LIK20" s="26"/>
      <c r="LIL20" s="26"/>
      <c r="LIM20" s="26"/>
      <c r="LIN20" s="26"/>
      <c r="LIO20" s="26"/>
      <c r="LIP20" s="26"/>
      <c r="LIQ20" s="26"/>
      <c r="LIR20" s="26"/>
      <c r="LIS20" s="26"/>
      <c r="LIT20" s="26"/>
      <c r="LIU20" s="26"/>
      <c r="LIV20" s="26"/>
      <c r="LIW20" s="26"/>
      <c r="LIX20" s="26"/>
      <c r="LIY20" s="26"/>
      <c r="LIZ20" s="26"/>
      <c r="LJA20" s="26"/>
      <c r="LJB20" s="26"/>
      <c r="LJC20" s="26"/>
      <c r="LJD20" s="26"/>
      <c r="LJE20" s="26"/>
      <c r="LJF20" s="26"/>
      <c r="LJG20" s="26"/>
      <c r="LJH20" s="26"/>
      <c r="LJI20" s="26"/>
      <c r="LJJ20" s="26"/>
      <c r="LJK20" s="26"/>
      <c r="LJL20" s="26"/>
      <c r="LJM20" s="26"/>
      <c r="LJN20" s="26"/>
      <c r="LJO20" s="26"/>
      <c r="LJP20" s="26"/>
      <c r="LJQ20" s="26"/>
      <c r="LJR20" s="26"/>
      <c r="LJS20" s="26"/>
      <c r="LJT20" s="26"/>
      <c r="LJU20" s="26"/>
      <c r="LJV20" s="26"/>
      <c r="LJW20" s="26"/>
      <c r="LJX20" s="26"/>
      <c r="LJY20" s="26"/>
      <c r="LJZ20" s="26"/>
      <c r="LKA20" s="26"/>
      <c r="LKB20" s="26"/>
      <c r="LKC20" s="26"/>
      <c r="LKD20" s="26"/>
      <c r="LKE20" s="26"/>
      <c r="LKF20" s="26"/>
      <c r="LKG20" s="26"/>
      <c r="LKH20" s="26"/>
      <c r="LKI20" s="26"/>
      <c r="LKJ20" s="26"/>
      <c r="LKK20" s="26"/>
      <c r="LKL20" s="26"/>
      <c r="LKM20" s="26"/>
      <c r="LKN20" s="26"/>
      <c r="LKO20" s="26"/>
      <c r="LKP20" s="26"/>
      <c r="LKQ20" s="26"/>
      <c r="LKR20" s="26"/>
      <c r="LKS20" s="26"/>
      <c r="LKT20" s="26"/>
      <c r="LKU20" s="26"/>
      <c r="LKV20" s="26"/>
      <c r="LKW20" s="26"/>
      <c r="LKX20" s="26"/>
      <c r="LKY20" s="26"/>
      <c r="LKZ20" s="26"/>
      <c r="LLA20" s="26"/>
      <c r="LLB20" s="26"/>
      <c r="LLC20" s="26"/>
      <c r="LLD20" s="26"/>
      <c r="LLE20" s="26"/>
      <c r="LLF20" s="26"/>
      <c r="LLG20" s="26"/>
      <c r="LLH20" s="26"/>
      <c r="LLI20" s="26"/>
      <c r="LLJ20" s="26"/>
      <c r="LLK20" s="26"/>
      <c r="LLL20" s="26"/>
      <c r="LLM20" s="26"/>
      <c r="LLN20" s="26"/>
      <c r="LLO20" s="26"/>
      <c r="LLP20" s="26"/>
      <c r="LLQ20" s="26"/>
      <c r="LLR20" s="26"/>
      <c r="LLS20" s="26"/>
      <c r="LLT20" s="26"/>
      <c r="LLU20" s="26"/>
      <c r="LLV20" s="26"/>
      <c r="LLW20" s="26"/>
      <c r="LLX20" s="26"/>
      <c r="LLY20" s="26"/>
      <c r="LLZ20" s="26"/>
      <c r="LMA20" s="26"/>
      <c r="LMB20" s="26"/>
      <c r="LMC20" s="26"/>
      <c r="LMD20" s="26"/>
      <c r="LME20" s="26"/>
      <c r="LMF20" s="26"/>
      <c r="LMG20" s="26"/>
      <c r="LMH20" s="26"/>
      <c r="LMI20" s="26"/>
      <c r="LMJ20" s="26"/>
      <c r="LMK20" s="26"/>
      <c r="LML20" s="26"/>
      <c r="LMM20" s="26"/>
      <c r="LMN20" s="26"/>
      <c r="LMO20" s="26"/>
      <c r="LMP20" s="26"/>
      <c r="LMQ20" s="26"/>
      <c r="LMR20" s="26"/>
      <c r="LMS20" s="26"/>
      <c r="LMT20" s="26"/>
      <c r="LMU20" s="26"/>
      <c r="LMV20" s="26"/>
      <c r="LMW20" s="26"/>
      <c r="LMX20" s="26"/>
      <c r="LMY20" s="26"/>
      <c r="LMZ20" s="26"/>
      <c r="LNA20" s="26"/>
      <c r="LNB20" s="26"/>
      <c r="LNC20" s="26"/>
      <c r="LND20" s="26"/>
      <c r="LNE20" s="26"/>
      <c r="LNF20" s="26"/>
      <c r="LNG20" s="26"/>
      <c r="LNH20" s="26"/>
      <c r="LNI20" s="26"/>
      <c r="LNJ20" s="26"/>
      <c r="LNK20" s="26"/>
      <c r="LNL20" s="26"/>
      <c r="LNM20" s="26"/>
      <c r="LNN20" s="26"/>
      <c r="LNO20" s="26"/>
      <c r="LNP20" s="26"/>
      <c r="LNQ20" s="26"/>
      <c r="LNR20" s="26"/>
      <c r="LNS20" s="26"/>
      <c r="LNT20" s="26"/>
      <c r="LNU20" s="26"/>
      <c r="LNV20" s="26"/>
      <c r="LNW20" s="26"/>
      <c r="LNX20" s="26"/>
      <c r="LNY20" s="26"/>
      <c r="LNZ20" s="26"/>
      <c r="LOA20" s="26"/>
      <c r="LOB20" s="26"/>
      <c r="LOC20" s="26"/>
      <c r="LOD20" s="26"/>
      <c r="LOE20" s="26"/>
      <c r="LOF20" s="26"/>
      <c r="LOG20" s="26"/>
      <c r="LOH20" s="26"/>
      <c r="LOI20" s="26"/>
      <c r="LOJ20" s="26"/>
      <c r="LOK20" s="26"/>
      <c r="LOL20" s="26"/>
      <c r="LOM20" s="26"/>
      <c r="LON20" s="26"/>
      <c r="LOO20" s="26"/>
      <c r="LOP20" s="26"/>
      <c r="LOQ20" s="26"/>
      <c r="LOR20" s="26"/>
      <c r="LOS20" s="26"/>
      <c r="LOT20" s="26"/>
      <c r="LOU20" s="26"/>
      <c r="LOV20" s="26"/>
      <c r="LOW20" s="26"/>
      <c r="LOX20" s="26"/>
      <c r="LOY20" s="26"/>
      <c r="LOZ20" s="26"/>
      <c r="LPA20" s="26"/>
      <c r="LPB20" s="26"/>
      <c r="LPC20" s="26"/>
      <c r="LPD20" s="26"/>
      <c r="LPE20" s="26"/>
      <c r="LPF20" s="26"/>
      <c r="LPG20" s="26"/>
      <c r="LPH20" s="26"/>
      <c r="LPI20" s="26"/>
      <c r="LPJ20" s="26"/>
      <c r="LPK20" s="26"/>
      <c r="LPL20" s="26"/>
      <c r="LPM20" s="26"/>
      <c r="LPN20" s="26"/>
      <c r="LPO20" s="26"/>
      <c r="LPP20" s="26"/>
      <c r="LPQ20" s="26"/>
      <c r="LPR20" s="26"/>
      <c r="LPS20" s="26"/>
      <c r="LPT20" s="26"/>
      <c r="LPU20" s="26"/>
      <c r="LPV20" s="26"/>
      <c r="LPW20" s="26"/>
      <c r="LPX20" s="26"/>
      <c r="LPY20" s="26"/>
      <c r="LPZ20" s="26"/>
      <c r="LQA20" s="26"/>
      <c r="LQB20" s="26"/>
      <c r="LQC20" s="26"/>
      <c r="LQD20" s="26"/>
      <c r="LQE20" s="26"/>
      <c r="LQF20" s="26"/>
      <c r="LQG20" s="26"/>
      <c r="LQH20" s="26"/>
      <c r="LQI20" s="26"/>
      <c r="LQJ20" s="26"/>
      <c r="LQK20" s="26"/>
      <c r="LQL20" s="26"/>
      <c r="LQM20" s="26"/>
      <c r="LQN20" s="26"/>
      <c r="LQO20" s="26"/>
      <c r="LQP20" s="26"/>
      <c r="LQQ20" s="26"/>
      <c r="LQR20" s="26"/>
      <c r="LQS20" s="26"/>
      <c r="LQT20" s="26"/>
      <c r="LQU20" s="26"/>
      <c r="LQV20" s="26"/>
      <c r="LQW20" s="26"/>
      <c r="LQX20" s="26"/>
      <c r="LQY20" s="26"/>
      <c r="LQZ20" s="26"/>
      <c r="LRA20" s="26"/>
      <c r="LRB20" s="26"/>
      <c r="LRC20" s="26"/>
      <c r="LRD20" s="26"/>
      <c r="LRE20" s="26"/>
      <c r="LRF20" s="26"/>
      <c r="LRG20" s="26"/>
      <c r="LRH20" s="26"/>
      <c r="LRI20" s="26"/>
      <c r="LRJ20" s="26"/>
      <c r="LRK20" s="26"/>
      <c r="LRL20" s="26"/>
      <c r="LRM20" s="26"/>
      <c r="LRN20" s="26"/>
      <c r="LRO20" s="26"/>
      <c r="LRP20" s="26"/>
      <c r="LRQ20" s="26"/>
      <c r="LRR20" s="26"/>
      <c r="LRS20" s="26"/>
      <c r="LRT20" s="26"/>
      <c r="LRU20" s="26"/>
      <c r="LRV20" s="26"/>
      <c r="LRW20" s="26"/>
      <c r="LRX20" s="26"/>
      <c r="LRY20" s="26"/>
      <c r="LRZ20" s="26"/>
      <c r="LSA20" s="26"/>
      <c r="LSB20" s="26"/>
      <c r="LSC20" s="26"/>
      <c r="LSD20" s="26"/>
      <c r="LSE20" s="26"/>
      <c r="LSF20" s="26"/>
      <c r="LSG20" s="26"/>
      <c r="LSH20" s="26"/>
      <c r="LSI20" s="26"/>
      <c r="LSJ20" s="26"/>
      <c r="LSK20" s="26"/>
      <c r="LSL20" s="26"/>
      <c r="LSM20" s="26"/>
      <c r="LSN20" s="26"/>
      <c r="LSO20" s="26"/>
      <c r="LSP20" s="26"/>
      <c r="LSQ20" s="26"/>
      <c r="LSR20" s="26"/>
      <c r="LSS20" s="26"/>
      <c r="LST20" s="26"/>
      <c r="LSU20" s="26"/>
      <c r="LSV20" s="26"/>
      <c r="LSW20" s="26"/>
      <c r="LSX20" s="26"/>
      <c r="LSY20" s="26"/>
      <c r="LSZ20" s="26"/>
      <c r="LTA20" s="26"/>
      <c r="LTB20" s="26"/>
      <c r="LTC20" s="26"/>
      <c r="LTD20" s="26"/>
      <c r="LTE20" s="26"/>
      <c r="LTF20" s="26"/>
      <c r="LTG20" s="26"/>
      <c r="LTH20" s="26"/>
      <c r="LTI20" s="26"/>
      <c r="LTJ20" s="26"/>
      <c r="LTK20" s="26"/>
      <c r="LTL20" s="26"/>
      <c r="LTM20" s="26"/>
      <c r="LTN20" s="26"/>
      <c r="LTO20" s="26"/>
      <c r="LTP20" s="26"/>
      <c r="LTQ20" s="26"/>
      <c r="LTR20" s="26"/>
      <c r="LTS20" s="26"/>
      <c r="LTT20" s="26"/>
      <c r="LTU20" s="26"/>
      <c r="LTV20" s="26"/>
      <c r="LTW20" s="26"/>
      <c r="LTX20" s="26"/>
      <c r="LTY20" s="26"/>
      <c r="LTZ20" s="26"/>
      <c r="LUA20" s="26"/>
      <c r="LUB20" s="26"/>
      <c r="LUC20" s="26"/>
      <c r="LUD20" s="26"/>
      <c r="LUE20" s="26"/>
      <c r="LUF20" s="26"/>
      <c r="LUG20" s="26"/>
      <c r="LUH20" s="26"/>
      <c r="LUI20" s="26"/>
      <c r="LUJ20" s="26"/>
      <c r="LUK20" s="26"/>
      <c r="LUL20" s="26"/>
      <c r="LUM20" s="26"/>
      <c r="LUN20" s="26"/>
      <c r="LUO20" s="26"/>
      <c r="LUP20" s="26"/>
      <c r="LUQ20" s="26"/>
      <c r="LUR20" s="26"/>
      <c r="LUS20" s="26"/>
      <c r="LUT20" s="26"/>
      <c r="LUU20" s="26"/>
      <c r="LUV20" s="26"/>
      <c r="LUW20" s="26"/>
      <c r="LUX20" s="26"/>
      <c r="LUY20" s="26"/>
      <c r="LUZ20" s="26"/>
      <c r="LVA20" s="26"/>
      <c r="LVB20" s="26"/>
      <c r="LVC20" s="26"/>
      <c r="LVD20" s="26"/>
      <c r="LVE20" s="26"/>
      <c r="LVF20" s="26"/>
      <c r="LVG20" s="26"/>
      <c r="LVH20" s="26"/>
      <c r="LVI20" s="26"/>
      <c r="LVJ20" s="26"/>
      <c r="LVK20" s="26"/>
      <c r="LVL20" s="26"/>
      <c r="LVM20" s="26"/>
      <c r="LVN20" s="26"/>
      <c r="LVO20" s="26"/>
      <c r="LVP20" s="26"/>
      <c r="LVQ20" s="26"/>
      <c r="LVR20" s="26"/>
      <c r="LVS20" s="26"/>
      <c r="LVT20" s="26"/>
      <c r="LVU20" s="26"/>
      <c r="LVV20" s="26"/>
      <c r="LVW20" s="26"/>
      <c r="LVX20" s="26"/>
      <c r="LVY20" s="26"/>
      <c r="LVZ20" s="26"/>
      <c r="LWA20" s="26"/>
      <c r="LWB20" s="26"/>
      <c r="LWC20" s="26"/>
      <c r="LWD20" s="26"/>
      <c r="LWE20" s="26"/>
      <c r="LWF20" s="26"/>
      <c r="LWG20" s="26"/>
      <c r="LWH20" s="26"/>
      <c r="LWI20" s="26"/>
      <c r="LWJ20" s="26"/>
      <c r="LWK20" s="26"/>
      <c r="LWL20" s="26"/>
      <c r="LWM20" s="26"/>
      <c r="LWN20" s="26"/>
      <c r="LWO20" s="26"/>
      <c r="LWP20" s="26"/>
      <c r="LWQ20" s="26"/>
      <c r="LWR20" s="26"/>
      <c r="LWS20" s="26"/>
      <c r="LWT20" s="26"/>
      <c r="LWU20" s="26"/>
      <c r="LWV20" s="26"/>
      <c r="LWW20" s="26"/>
      <c r="LWX20" s="26"/>
      <c r="LWY20" s="26"/>
      <c r="LWZ20" s="26"/>
      <c r="LXA20" s="26"/>
      <c r="LXB20" s="26"/>
      <c r="LXC20" s="26"/>
      <c r="LXD20" s="26"/>
      <c r="LXE20" s="26"/>
      <c r="LXF20" s="26"/>
      <c r="LXG20" s="26"/>
      <c r="LXH20" s="26"/>
      <c r="LXI20" s="26"/>
      <c r="LXJ20" s="26"/>
      <c r="LXK20" s="26"/>
      <c r="LXL20" s="26"/>
      <c r="LXM20" s="26"/>
      <c r="LXN20" s="26"/>
      <c r="LXO20" s="26"/>
      <c r="LXP20" s="26"/>
      <c r="LXQ20" s="26"/>
      <c r="LXR20" s="26"/>
      <c r="LXS20" s="26"/>
      <c r="LXT20" s="26"/>
      <c r="LXU20" s="26"/>
      <c r="LXV20" s="26"/>
      <c r="LXW20" s="26"/>
      <c r="LXX20" s="26"/>
      <c r="LXY20" s="26"/>
      <c r="LXZ20" s="26"/>
      <c r="LYA20" s="26"/>
      <c r="LYB20" s="26"/>
      <c r="LYC20" s="26"/>
      <c r="LYD20" s="26"/>
      <c r="LYE20" s="26"/>
      <c r="LYF20" s="26"/>
      <c r="LYG20" s="26"/>
      <c r="LYH20" s="26"/>
      <c r="LYI20" s="26"/>
      <c r="LYJ20" s="26"/>
      <c r="LYK20" s="26"/>
      <c r="LYL20" s="26"/>
      <c r="LYM20" s="26"/>
      <c r="LYN20" s="26"/>
      <c r="LYO20" s="26"/>
      <c r="LYP20" s="26"/>
      <c r="LYQ20" s="26"/>
      <c r="LYR20" s="26"/>
      <c r="LYS20" s="26"/>
      <c r="LYT20" s="26"/>
      <c r="LYU20" s="26"/>
      <c r="LYV20" s="26"/>
      <c r="LYW20" s="26"/>
      <c r="LYX20" s="26"/>
      <c r="LYY20" s="26"/>
      <c r="LYZ20" s="26"/>
      <c r="LZA20" s="26"/>
      <c r="LZB20" s="26"/>
      <c r="LZC20" s="26"/>
      <c r="LZD20" s="26"/>
      <c r="LZE20" s="26"/>
      <c r="LZF20" s="26"/>
      <c r="LZG20" s="26"/>
      <c r="LZH20" s="26"/>
      <c r="LZI20" s="26"/>
      <c r="LZJ20" s="26"/>
      <c r="LZK20" s="26"/>
      <c r="LZL20" s="26"/>
      <c r="LZM20" s="26"/>
      <c r="LZN20" s="26"/>
      <c r="LZO20" s="26"/>
      <c r="LZP20" s="26"/>
      <c r="LZQ20" s="26"/>
      <c r="LZR20" s="26"/>
      <c r="LZS20" s="26"/>
      <c r="LZT20" s="26"/>
      <c r="LZU20" s="26"/>
      <c r="LZV20" s="26"/>
      <c r="LZW20" s="26"/>
      <c r="LZX20" s="26"/>
      <c r="LZY20" s="26"/>
      <c r="LZZ20" s="26"/>
      <c r="MAA20" s="26"/>
      <c r="MAB20" s="26"/>
      <c r="MAC20" s="26"/>
      <c r="MAD20" s="26"/>
      <c r="MAE20" s="26"/>
      <c r="MAF20" s="26"/>
      <c r="MAG20" s="26"/>
      <c r="MAH20" s="26"/>
      <c r="MAI20" s="26"/>
      <c r="MAJ20" s="26"/>
      <c r="MAK20" s="26"/>
      <c r="MAL20" s="26"/>
      <c r="MAM20" s="26"/>
      <c r="MAN20" s="26"/>
      <c r="MAO20" s="26"/>
      <c r="MAP20" s="26"/>
      <c r="MAQ20" s="26"/>
      <c r="MAR20" s="26"/>
      <c r="MAS20" s="26"/>
      <c r="MAT20" s="26"/>
      <c r="MAU20" s="26"/>
      <c r="MAV20" s="26"/>
      <c r="MAW20" s="26"/>
      <c r="MAX20" s="26"/>
      <c r="MAY20" s="26"/>
      <c r="MAZ20" s="26"/>
      <c r="MBA20" s="26"/>
      <c r="MBB20" s="26"/>
      <c r="MBC20" s="26"/>
      <c r="MBD20" s="26"/>
      <c r="MBE20" s="26"/>
      <c r="MBF20" s="26"/>
      <c r="MBG20" s="26"/>
      <c r="MBH20" s="26"/>
      <c r="MBI20" s="26"/>
      <c r="MBJ20" s="26"/>
      <c r="MBK20" s="26"/>
      <c r="MBL20" s="26"/>
      <c r="MBM20" s="26"/>
      <c r="MBN20" s="26"/>
      <c r="MBO20" s="26"/>
      <c r="MBP20" s="26"/>
      <c r="MBQ20" s="26"/>
      <c r="MBR20" s="26"/>
      <c r="MBS20" s="26"/>
      <c r="MBT20" s="26"/>
      <c r="MBU20" s="26"/>
      <c r="MBV20" s="26"/>
      <c r="MBW20" s="26"/>
      <c r="MBX20" s="26"/>
      <c r="MBY20" s="26"/>
      <c r="MBZ20" s="26"/>
      <c r="MCA20" s="26"/>
      <c r="MCB20" s="26"/>
      <c r="MCC20" s="26"/>
      <c r="MCD20" s="26"/>
      <c r="MCE20" s="26"/>
      <c r="MCF20" s="26"/>
      <c r="MCG20" s="26"/>
      <c r="MCH20" s="26"/>
      <c r="MCI20" s="26"/>
      <c r="MCJ20" s="26"/>
      <c r="MCK20" s="26"/>
      <c r="MCL20" s="26"/>
      <c r="MCM20" s="26"/>
      <c r="MCN20" s="26"/>
      <c r="MCO20" s="26"/>
      <c r="MCP20" s="26"/>
      <c r="MCQ20" s="26"/>
      <c r="MCR20" s="26"/>
      <c r="MCS20" s="26"/>
      <c r="MCT20" s="26"/>
      <c r="MCU20" s="26"/>
      <c r="MCV20" s="26"/>
      <c r="MCW20" s="26"/>
      <c r="MCX20" s="26"/>
      <c r="MCY20" s="26"/>
      <c r="MCZ20" s="26"/>
      <c r="MDA20" s="26"/>
      <c r="MDB20" s="26"/>
      <c r="MDC20" s="26"/>
      <c r="MDD20" s="26"/>
      <c r="MDE20" s="26"/>
      <c r="MDF20" s="26"/>
      <c r="MDG20" s="26"/>
      <c r="MDH20" s="26"/>
      <c r="MDI20" s="26"/>
      <c r="MDJ20" s="26"/>
      <c r="MDK20" s="26"/>
      <c r="MDL20" s="26"/>
      <c r="MDM20" s="26"/>
      <c r="MDN20" s="26"/>
      <c r="MDO20" s="26"/>
      <c r="MDP20" s="26"/>
      <c r="MDQ20" s="26"/>
      <c r="MDR20" s="26"/>
      <c r="MDS20" s="26"/>
      <c r="MDT20" s="26"/>
      <c r="MDU20" s="26"/>
      <c r="MDV20" s="26"/>
      <c r="MDW20" s="26"/>
      <c r="MDX20" s="26"/>
      <c r="MDY20" s="26"/>
      <c r="MDZ20" s="26"/>
      <c r="MEA20" s="26"/>
      <c r="MEB20" s="26"/>
      <c r="MEC20" s="26"/>
      <c r="MED20" s="26"/>
      <c r="MEE20" s="26"/>
      <c r="MEF20" s="26"/>
      <c r="MEG20" s="26"/>
      <c r="MEH20" s="26"/>
      <c r="MEI20" s="26"/>
      <c r="MEJ20" s="26"/>
      <c r="MEK20" s="26"/>
      <c r="MEL20" s="26"/>
      <c r="MEM20" s="26"/>
      <c r="MEN20" s="26"/>
      <c r="MEO20" s="26"/>
      <c r="MEP20" s="26"/>
      <c r="MEQ20" s="26"/>
      <c r="MER20" s="26"/>
      <c r="MES20" s="26"/>
      <c r="MET20" s="26"/>
      <c r="MEU20" s="26"/>
      <c r="MEV20" s="26"/>
      <c r="MEW20" s="26"/>
      <c r="MEX20" s="26"/>
      <c r="MEY20" s="26"/>
      <c r="MEZ20" s="26"/>
      <c r="MFA20" s="26"/>
      <c r="MFB20" s="26"/>
      <c r="MFC20" s="26"/>
      <c r="MFD20" s="26"/>
      <c r="MFE20" s="26"/>
      <c r="MFF20" s="26"/>
      <c r="MFG20" s="26"/>
      <c r="MFH20" s="26"/>
      <c r="MFI20" s="26"/>
      <c r="MFJ20" s="26"/>
      <c r="MFK20" s="26"/>
      <c r="MFL20" s="26"/>
      <c r="MFM20" s="26"/>
      <c r="MFN20" s="26"/>
      <c r="MFO20" s="26"/>
      <c r="MFP20" s="26"/>
      <c r="MFQ20" s="26"/>
      <c r="MFR20" s="26"/>
      <c r="MFS20" s="26"/>
      <c r="MFT20" s="26"/>
      <c r="MFU20" s="26"/>
      <c r="MFV20" s="26"/>
      <c r="MFW20" s="26"/>
      <c r="MFX20" s="26"/>
      <c r="MFY20" s="26"/>
      <c r="MFZ20" s="26"/>
      <c r="MGA20" s="26"/>
      <c r="MGB20" s="26"/>
      <c r="MGC20" s="26"/>
      <c r="MGD20" s="26"/>
      <c r="MGE20" s="26"/>
      <c r="MGF20" s="26"/>
      <c r="MGG20" s="26"/>
      <c r="MGH20" s="26"/>
      <c r="MGI20" s="26"/>
      <c r="MGJ20" s="26"/>
      <c r="MGK20" s="26"/>
      <c r="MGL20" s="26"/>
      <c r="MGM20" s="26"/>
      <c r="MGN20" s="26"/>
      <c r="MGO20" s="26"/>
      <c r="MGP20" s="26"/>
      <c r="MGQ20" s="26"/>
      <c r="MGR20" s="26"/>
      <c r="MGS20" s="26"/>
      <c r="MGT20" s="26"/>
      <c r="MGU20" s="26"/>
      <c r="MGV20" s="26"/>
      <c r="MGW20" s="26"/>
      <c r="MGX20" s="26"/>
      <c r="MGY20" s="26"/>
      <c r="MGZ20" s="26"/>
      <c r="MHA20" s="26"/>
      <c r="MHB20" s="26"/>
      <c r="MHC20" s="26"/>
      <c r="MHD20" s="26"/>
      <c r="MHE20" s="26"/>
      <c r="MHF20" s="26"/>
      <c r="MHG20" s="26"/>
      <c r="MHH20" s="26"/>
      <c r="MHI20" s="26"/>
      <c r="MHJ20" s="26"/>
      <c r="MHK20" s="26"/>
      <c r="MHL20" s="26"/>
      <c r="MHM20" s="26"/>
      <c r="MHN20" s="26"/>
      <c r="MHO20" s="26"/>
      <c r="MHP20" s="26"/>
      <c r="MHQ20" s="26"/>
      <c r="MHR20" s="26"/>
      <c r="MHS20" s="26"/>
      <c r="MHT20" s="26"/>
      <c r="MHU20" s="26"/>
      <c r="MHV20" s="26"/>
      <c r="MHW20" s="26"/>
      <c r="MHX20" s="26"/>
      <c r="MHY20" s="26"/>
      <c r="MHZ20" s="26"/>
      <c r="MIA20" s="26"/>
      <c r="MIB20" s="26"/>
      <c r="MIC20" s="26"/>
      <c r="MID20" s="26"/>
      <c r="MIE20" s="26"/>
      <c r="MIF20" s="26"/>
      <c r="MIG20" s="26"/>
      <c r="MIH20" s="26"/>
      <c r="MII20" s="26"/>
      <c r="MIJ20" s="26"/>
      <c r="MIK20" s="26"/>
      <c r="MIL20" s="26"/>
      <c r="MIM20" s="26"/>
      <c r="MIN20" s="26"/>
      <c r="MIO20" s="26"/>
      <c r="MIP20" s="26"/>
      <c r="MIQ20" s="26"/>
      <c r="MIR20" s="26"/>
      <c r="MIS20" s="26"/>
      <c r="MIT20" s="26"/>
      <c r="MIU20" s="26"/>
      <c r="MIV20" s="26"/>
      <c r="MIW20" s="26"/>
      <c r="MIX20" s="26"/>
      <c r="MIY20" s="26"/>
      <c r="MIZ20" s="26"/>
      <c r="MJA20" s="26"/>
      <c r="MJB20" s="26"/>
      <c r="MJC20" s="26"/>
      <c r="MJD20" s="26"/>
      <c r="MJE20" s="26"/>
      <c r="MJF20" s="26"/>
      <c r="MJG20" s="26"/>
      <c r="MJH20" s="26"/>
      <c r="MJI20" s="26"/>
      <c r="MJJ20" s="26"/>
      <c r="MJK20" s="26"/>
      <c r="MJL20" s="26"/>
      <c r="MJM20" s="26"/>
      <c r="MJN20" s="26"/>
      <c r="MJO20" s="26"/>
      <c r="MJP20" s="26"/>
      <c r="MJQ20" s="26"/>
      <c r="MJR20" s="26"/>
      <c r="MJS20" s="26"/>
      <c r="MJT20" s="26"/>
      <c r="MJU20" s="26"/>
      <c r="MJV20" s="26"/>
      <c r="MJW20" s="26"/>
      <c r="MJX20" s="26"/>
      <c r="MJY20" s="26"/>
      <c r="MJZ20" s="26"/>
      <c r="MKA20" s="26"/>
      <c r="MKB20" s="26"/>
      <c r="MKC20" s="26"/>
      <c r="MKD20" s="26"/>
      <c r="MKE20" s="26"/>
      <c r="MKF20" s="26"/>
      <c r="MKG20" s="26"/>
      <c r="MKH20" s="26"/>
      <c r="MKI20" s="26"/>
      <c r="MKJ20" s="26"/>
      <c r="MKK20" s="26"/>
      <c r="MKL20" s="26"/>
      <c r="MKM20" s="26"/>
      <c r="MKN20" s="26"/>
      <c r="MKO20" s="26"/>
      <c r="MKP20" s="26"/>
      <c r="MKQ20" s="26"/>
      <c r="MKR20" s="26"/>
      <c r="MKS20" s="26"/>
      <c r="MKT20" s="26"/>
      <c r="MKU20" s="26"/>
      <c r="MKV20" s="26"/>
      <c r="MKW20" s="26"/>
      <c r="MKX20" s="26"/>
      <c r="MKY20" s="26"/>
      <c r="MKZ20" s="26"/>
      <c r="MLA20" s="26"/>
      <c r="MLB20" s="26"/>
      <c r="MLC20" s="26"/>
      <c r="MLD20" s="26"/>
      <c r="MLE20" s="26"/>
      <c r="MLF20" s="26"/>
      <c r="MLG20" s="26"/>
      <c r="MLH20" s="26"/>
      <c r="MLI20" s="26"/>
      <c r="MLJ20" s="26"/>
      <c r="MLK20" s="26"/>
      <c r="MLL20" s="26"/>
      <c r="MLM20" s="26"/>
      <c r="MLN20" s="26"/>
      <c r="MLO20" s="26"/>
      <c r="MLP20" s="26"/>
      <c r="MLQ20" s="26"/>
      <c r="MLR20" s="26"/>
      <c r="MLS20" s="26"/>
      <c r="MLT20" s="26"/>
      <c r="MLU20" s="26"/>
      <c r="MLV20" s="26"/>
      <c r="MLW20" s="26"/>
      <c r="MLX20" s="26"/>
      <c r="MLY20" s="26"/>
      <c r="MLZ20" s="26"/>
      <c r="MMA20" s="26"/>
      <c r="MMB20" s="26"/>
      <c r="MMC20" s="26"/>
      <c r="MMD20" s="26"/>
      <c r="MME20" s="26"/>
      <c r="MMF20" s="26"/>
      <c r="MMG20" s="26"/>
      <c r="MMH20" s="26"/>
      <c r="MMI20" s="26"/>
      <c r="MMJ20" s="26"/>
      <c r="MMK20" s="26"/>
      <c r="MML20" s="26"/>
      <c r="MMM20" s="26"/>
      <c r="MMN20" s="26"/>
      <c r="MMO20" s="26"/>
      <c r="MMP20" s="26"/>
      <c r="MMQ20" s="26"/>
      <c r="MMR20" s="26"/>
      <c r="MMS20" s="26"/>
      <c r="MMT20" s="26"/>
      <c r="MMU20" s="26"/>
      <c r="MMV20" s="26"/>
      <c r="MMW20" s="26"/>
      <c r="MMX20" s="26"/>
      <c r="MMY20" s="26"/>
      <c r="MMZ20" s="26"/>
      <c r="MNA20" s="26"/>
      <c r="MNB20" s="26"/>
      <c r="MNC20" s="26"/>
      <c r="MND20" s="26"/>
      <c r="MNE20" s="26"/>
      <c r="MNF20" s="26"/>
      <c r="MNG20" s="26"/>
      <c r="MNH20" s="26"/>
      <c r="MNI20" s="26"/>
      <c r="MNJ20" s="26"/>
      <c r="MNK20" s="26"/>
      <c r="MNL20" s="26"/>
      <c r="MNM20" s="26"/>
      <c r="MNN20" s="26"/>
      <c r="MNO20" s="26"/>
      <c r="MNP20" s="26"/>
      <c r="MNQ20" s="26"/>
      <c r="MNR20" s="26"/>
      <c r="MNS20" s="26"/>
      <c r="MNT20" s="26"/>
      <c r="MNU20" s="26"/>
      <c r="MNV20" s="26"/>
      <c r="MNW20" s="26"/>
      <c r="MNX20" s="26"/>
      <c r="MNY20" s="26"/>
      <c r="MNZ20" s="26"/>
      <c r="MOA20" s="26"/>
      <c r="MOB20" s="26"/>
      <c r="MOC20" s="26"/>
      <c r="MOD20" s="26"/>
      <c r="MOE20" s="26"/>
      <c r="MOF20" s="26"/>
      <c r="MOG20" s="26"/>
      <c r="MOH20" s="26"/>
      <c r="MOI20" s="26"/>
      <c r="MOJ20" s="26"/>
      <c r="MOK20" s="26"/>
      <c r="MOL20" s="26"/>
      <c r="MOM20" s="26"/>
      <c r="MON20" s="26"/>
      <c r="MOO20" s="26"/>
      <c r="MOP20" s="26"/>
      <c r="MOQ20" s="26"/>
      <c r="MOR20" s="26"/>
      <c r="MOS20" s="26"/>
      <c r="MOT20" s="26"/>
      <c r="MOU20" s="26"/>
      <c r="MOV20" s="26"/>
      <c r="MOW20" s="26"/>
      <c r="MOX20" s="26"/>
      <c r="MOY20" s="26"/>
      <c r="MOZ20" s="26"/>
      <c r="MPA20" s="26"/>
      <c r="MPB20" s="26"/>
      <c r="MPC20" s="26"/>
      <c r="MPD20" s="26"/>
      <c r="MPE20" s="26"/>
      <c r="MPF20" s="26"/>
      <c r="MPG20" s="26"/>
      <c r="MPH20" s="26"/>
      <c r="MPI20" s="26"/>
      <c r="MPJ20" s="26"/>
      <c r="MPK20" s="26"/>
      <c r="MPL20" s="26"/>
      <c r="MPM20" s="26"/>
      <c r="MPN20" s="26"/>
      <c r="MPO20" s="26"/>
      <c r="MPP20" s="26"/>
      <c r="MPQ20" s="26"/>
      <c r="MPR20" s="26"/>
      <c r="MPS20" s="26"/>
      <c r="MPT20" s="26"/>
      <c r="MPU20" s="26"/>
      <c r="MPV20" s="26"/>
      <c r="MPW20" s="26"/>
      <c r="MPX20" s="26"/>
      <c r="MPY20" s="26"/>
      <c r="MPZ20" s="26"/>
      <c r="MQA20" s="26"/>
      <c r="MQB20" s="26"/>
      <c r="MQC20" s="26"/>
      <c r="MQD20" s="26"/>
      <c r="MQE20" s="26"/>
      <c r="MQF20" s="26"/>
      <c r="MQG20" s="26"/>
      <c r="MQH20" s="26"/>
      <c r="MQI20" s="26"/>
      <c r="MQJ20" s="26"/>
      <c r="MQK20" s="26"/>
      <c r="MQL20" s="26"/>
      <c r="MQM20" s="26"/>
      <c r="MQN20" s="26"/>
      <c r="MQO20" s="26"/>
      <c r="MQP20" s="26"/>
      <c r="MQQ20" s="26"/>
      <c r="MQR20" s="26"/>
      <c r="MQS20" s="26"/>
      <c r="MQT20" s="26"/>
      <c r="MQU20" s="26"/>
      <c r="MQV20" s="26"/>
      <c r="MQW20" s="26"/>
      <c r="MQX20" s="26"/>
      <c r="MQY20" s="26"/>
      <c r="MQZ20" s="26"/>
      <c r="MRA20" s="26"/>
      <c r="MRB20" s="26"/>
      <c r="MRC20" s="26"/>
      <c r="MRD20" s="26"/>
      <c r="MRE20" s="26"/>
      <c r="MRF20" s="26"/>
      <c r="MRG20" s="26"/>
      <c r="MRH20" s="26"/>
      <c r="MRI20" s="26"/>
      <c r="MRJ20" s="26"/>
      <c r="MRK20" s="26"/>
      <c r="MRL20" s="26"/>
      <c r="MRM20" s="26"/>
      <c r="MRN20" s="26"/>
      <c r="MRO20" s="26"/>
      <c r="MRP20" s="26"/>
      <c r="MRQ20" s="26"/>
      <c r="MRR20" s="26"/>
      <c r="MRS20" s="26"/>
      <c r="MRT20" s="26"/>
      <c r="MRU20" s="26"/>
      <c r="MRV20" s="26"/>
      <c r="MRW20" s="26"/>
      <c r="MRX20" s="26"/>
      <c r="MRY20" s="26"/>
      <c r="MRZ20" s="26"/>
      <c r="MSA20" s="26"/>
      <c r="MSB20" s="26"/>
      <c r="MSC20" s="26"/>
      <c r="MSD20" s="26"/>
      <c r="MSE20" s="26"/>
      <c r="MSF20" s="26"/>
      <c r="MSG20" s="26"/>
      <c r="MSH20" s="26"/>
      <c r="MSI20" s="26"/>
      <c r="MSJ20" s="26"/>
      <c r="MSK20" s="26"/>
      <c r="MSL20" s="26"/>
      <c r="MSM20" s="26"/>
      <c r="MSN20" s="26"/>
      <c r="MSO20" s="26"/>
      <c r="MSP20" s="26"/>
      <c r="MSQ20" s="26"/>
      <c r="MSR20" s="26"/>
      <c r="MSS20" s="26"/>
      <c r="MST20" s="26"/>
      <c r="MSU20" s="26"/>
      <c r="MSV20" s="26"/>
      <c r="MSW20" s="26"/>
      <c r="MSX20" s="26"/>
      <c r="MSY20" s="26"/>
      <c r="MSZ20" s="26"/>
      <c r="MTA20" s="26"/>
      <c r="MTB20" s="26"/>
      <c r="MTC20" s="26"/>
      <c r="MTD20" s="26"/>
      <c r="MTE20" s="26"/>
      <c r="MTF20" s="26"/>
      <c r="MTG20" s="26"/>
      <c r="MTH20" s="26"/>
      <c r="MTI20" s="26"/>
      <c r="MTJ20" s="26"/>
      <c r="MTK20" s="26"/>
      <c r="MTL20" s="26"/>
      <c r="MTM20" s="26"/>
      <c r="MTN20" s="26"/>
      <c r="MTO20" s="26"/>
      <c r="MTP20" s="26"/>
      <c r="MTQ20" s="26"/>
      <c r="MTR20" s="26"/>
      <c r="MTS20" s="26"/>
      <c r="MTT20" s="26"/>
      <c r="MTU20" s="26"/>
      <c r="MTV20" s="26"/>
      <c r="MTW20" s="26"/>
      <c r="MTX20" s="26"/>
      <c r="MTY20" s="26"/>
      <c r="MTZ20" s="26"/>
      <c r="MUA20" s="26"/>
      <c r="MUB20" s="26"/>
      <c r="MUC20" s="26"/>
      <c r="MUD20" s="26"/>
      <c r="MUE20" s="26"/>
      <c r="MUF20" s="26"/>
      <c r="MUG20" s="26"/>
      <c r="MUH20" s="26"/>
      <c r="MUI20" s="26"/>
      <c r="MUJ20" s="26"/>
      <c r="MUK20" s="26"/>
      <c r="MUL20" s="26"/>
      <c r="MUM20" s="26"/>
      <c r="MUN20" s="26"/>
      <c r="MUO20" s="26"/>
      <c r="MUP20" s="26"/>
      <c r="MUQ20" s="26"/>
      <c r="MUR20" s="26"/>
      <c r="MUS20" s="26"/>
      <c r="MUT20" s="26"/>
      <c r="MUU20" s="26"/>
      <c r="MUV20" s="26"/>
      <c r="MUW20" s="26"/>
      <c r="MUX20" s="26"/>
      <c r="MUY20" s="26"/>
      <c r="MUZ20" s="26"/>
      <c r="MVA20" s="26"/>
      <c r="MVB20" s="26"/>
      <c r="MVC20" s="26"/>
      <c r="MVD20" s="26"/>
      <c r="MVE20" s="26"/>
      <c r="MVF20" s="26"/>
      <c r="MVG20" s="26"/>
      <c r="MVH20" s="26"/>
      <c r="MVI20" s="26"/>
      <c r="MVJ20" s="26"/>
      <c r="MVK20" s="26"/>
      <c r="MVL20" s="26"/>
      <c r="MVM20" s="26"/>
      <c r="MVN20" s="26"/>
      <c r="MVO20" s="26"/>
      <c r="MVP20" s="26"/>
      <c r="MVQ20" s="26"/>
      <c r="MVR20" s="26"/>
      <c r="MVS20" s="26"/>
      <c r="MVT20" s="26"/>
      <c r="MVU20" s="26"/>
      <c r="MVV20" s="26"/>
      <c r="MVW20" s="26"/>
      <c r="MVX20" s="26"/>
      <c r="MVY20" s="26"/>
      <c r="MVZ20" s="26"/>
      <c r="MWA20" s="26"/>
      <c r="MWB20" s="26"/>
      <c r="MWC20" s="26"/>
      <c r="MWD20" s="26"/>
      <c r="MWE20" s="26"/>
      <c r="MWF20" s="26"/>
      <c r="MWG20" s="26"/>
      <c r="MWH20" s="26"/>
      <c r="MWI20" s="26"/>
      <c r="MWJ20" s="26"/>
      <c r="MWK20" s="26"/>
      <c r="MWL20" s="26"/>
      <c r="MWM20" s="26"/>
      <c r="MWN20" s="26"/>
      <c r="MWO20" s="26"/>
      <c r="MWP20" s="26"/>
      <c r="MWQ20" s="26"/>
      <c r="MWR20" s="26"/>
      <c r="MWS20" s="26"/>
      <c r="MWT20" s="26"/>
      <c r="MWU20" s="26"/>
      <c r="MWV20" s="26"/>
      <c r="MWW20" s="26"/>
      <c r="MWX20" s="26"/>
      <c r="MWY20" s="26"/>
      <c r="MWZ20" s="26"/>
      <c r="MXA20" s="26"/>
      <c r="MXB20" s="26"/>
      <c r="MXC20" s="26"/>
      <c r="MXD20" s="26"/>
      <c r="MXE20" s="26"/>
      <c r="MXF20" s="26"/>
      <c r="MXG20" s="26"/>
      <c r="MXH20" s="26"/>
      <c r="MXI20" s="26"/>
      <c r="MXJ20" s="26"/>
      <c r="MXK20" s="26"/>
      <c r="MXL20" s="26"/>
      <c r="MXM20" s="26"/>
      <c r="MXN20" s="26"/>
      <c r="MXO20" s="26"/>
      <c r="MXP20" s="26"/>
      <c r="MXQ20" s="26"/>
      <c r="MXR20" s="26"/>
      <c r="MXS20" s="26"/>
      <c r="MXT20" s="26"/>
      <c r="MXU20" s="26"/>
      <c r="MXV20" s="26"/>
      <c r="MXW20" s="26"/>
      <c r="MXX20" s="26"/>
      <c r="MXY20" s="26"/>
      <c r="MXZ20" s="26"/>
      <c r="MYA20" s="26"/>
      <c r="MYB20" s="26"/>
      <c r="MYC20" s="26"/>
      <c r="MYD20" s="26"/>
      <c r="MYE20" s="26"/>
      <c r="MYF20" s="26"/>
      <c r="MYG20" s="26"/>
      <c r="MYH20" s="26"/>
      <c r="MYI20" s="26"/>
      <c r="MYJ20" s="26"/>
      <c r="MYK20" s="26"/>
      <c r="MYL20" s="26"/>
      <c r="MYM20" s="26"/>
      <c r="MYN20" s="26"/>
      <c r="MYO20" s="26"/>
      <c r="MYP20" s="26"/>
      <c r="MYQ20" s="26"/>
      <c r="MYR20" s="26"/>
      <c r="MYS20" s="26"/>
      <c r="MYT20" s="26"/>
      <c r="MYU20" s="26"/>
      <c r="MYV20" s="26"/>
      <c r="MYW20" s="26"/>
      <c r="MYX20" s="26"/>
      <c r="MYY20" s="26"/>
      <c r="MYZ20" s="26"/>
      <c r="MZA20" s="26"/>
      <c r="MZB20" s="26"/>
      <c r="MZC20" s="26"/>
      <c r="MZD20" s="26"/>
      <c r="MZE20" s="26"/>
      <c r="MZF20" s="26"/>
      <c r="MZG20" s="26"/>
      <c r="MZH20" s="26"/>
      <c r="MZI20" s="26"/>
      <c r="MZJ20" s="26"/>
      <c r="MZK20" s="26"/>
      <c r="MZL20" s="26"/>
      <c r="MZM20" s="26"/>
      <c r="MZN20" s="26"/>
      <c r="MZO20" s="26"/>
      <c r="MZP20" s="26"/>
      <c r="MZQ20" s="26"/>
      <c r="MZR20" s="26"/>
      <c r="MZS20" s="26"/>
      <c r="MZT20" s="26"/>
      <c r="MZU20" s="26"/>
      <c r="MZV20" s="26"/>
      <c r="MZW20" s="26"/>
      <c r="MZX20" s="26"/>
      <c r="MZY20" s="26"/>
      <c r="MZZ20" s="26"/>
      <c r="NAA20" s="26"/>
      <c r="NAB20" s="26"/>
      <c r="NAC20" s="26"/>
      <c r="NAD20" s="26"/>
      <c r="NAE20" s="26"/>
      <c r="NAF20" s="26"/>
      <c r="NAG20" s="26"/>
      <c r="NAH20" s="26"/>
      <c r="NAI20" s="26"/>
      <c r="NAJ20" s="26"/>
      <c r="NAK20" s="26"/>
      <c r="NAL20" s="26"/>
      <c r="NAM20" s="26"/>
      <c r="NAN20" s="26"/>
      <c r="NAO20" s="26"/>
      <c r="NAP20" s="26"/>
      <c r="NAQ20" s="26"/>
      <c r="NAR20" s="26"/>
      <c r="NAS20" s="26"/>
      <c r="NAT20" s="26"/>
      <c r="NAU20" s="26"/>
      <c r="NAV20" s="26"/>
      <c r="NAW20" s="26"/>
      <c r="NAX20" s="26"/>
      <c r="NAY20" s="26"/>
      <c r="NAZ20" s="26"/>
      <c r="NBA20" s="26"/>
      <c r="NBB20" s="26"/>
      <c r="NBC20" s="26"/>
      <c r="NBD20" s="26"/>
      <c r="NBE20" s="26"/>
      <c r="NBF20" s="26"/>
      <c r="NBG20" s="26"/>
      <c r="NBH20" s="26"/>
      <c r="NBI20" s="26"/>
      <c r="NBJ20" s="26"/>
      <c r="NBK20" s="26"/>
      <c r="NBL20" s="26"/>
      <c r="NBM20" s="26"/>
      <c r="NBN20" s="26"/>
      <c r="NBO20" s="26"/>
      <c r="NBP20" s="26"/>
      <c r="NBQ20" s="26"/>
      <c r="NBR20" s="26"/>
      <c r="NBS20" s="26"/>
      <c r="NBT20" s="26"/>
      <c r="NBU20" s="26"/>
      <c r="NBV20" s="26"/>
      <c r="NBW20" s="26"/>
      <c r="NBX20" s="26"/>
      <c r="NBY20" s="26"/>
      <c r="NBZ20" s="26"/>
      <c r="NCA20" s="26"/>
      <c r="NCB20" s="26"/>
      <c r="NCC20" s="26"/>
      <c r="NCD20" s="26"/>
      <c r="NCE20" s="26"/>
      <c r="NCF20" s="26"/>
      <c r="NCG20" s="26"/>
      <c r="NCH20" s="26"/>
      <c r="NCI20" s="26"/>
      <c r="NCJ20" s="26"/>
      <c r="NCK20" s="26"/>
      <c r="NCL20" s="26"/>
      <c r="NCM20" s="26"/>
      <c r="NCN20" s="26"/>
      <c r="NCO20" s="26"/>
      <c r="NCP20" s="26"/>
      <c r="NCQ20" s="26"/>
      <c r="NCR20" s="26"/>
      <c r="NCS20" s="26"/>
      <c r="NCT20" s="26"/>
      <c r="NCU20" s="26"/>
      <c r="NCV20" s="26"/>
      <c r="NCW20" s="26"/>
      <c r="NCX20" s="26"/>
      <c r="NCY20" s="26"/>
      <c r="NCZ20" s="26"/>
      <c r="NDA20" s="26"/>
      <c r="NDB20" s="26"/>
      <c r="NDC20" s="26"/>
      <c r="NDD20" s="26"/>
      <c r="NDE20" s="26"/>
      <c r="NDF20" s="26"/>
      <c r="NDG20" s="26"/>
      <c r="NDH20" s="26"/>
      <c r="NDI20" s="26"/>
      <c r="NDJ20" s="26"/>
      <c r="NDK20" s="26"/>
      <c r="NDL20" s="26"/>
      <c r="NDM20" s="26"/>
      <c r="NDN20" s="26"/>
      <c r="NDO20" s="26"/>
      <c r="NDP20" s="26"/>
      <c r="NDQ20" s="26"/>
      <c r="NDR20" s="26"/>
      <c r="NDS20" s="26"/>
      <c r="NDT20" s="26"/>
      <c r="NDU20" s="26"/>
      <c r="NDV20" s="26"/>
      <c r="NDW20" s="26"/>
      <c r="NDX20" s="26"/>
      <c r="NDY20" s="26"/>
      <c r="NDZ20" s="26"/>
      <c r="NEA20" s="26"/>
      <c r="NEB20" s="26"/>
      <c r="NEC20" s="26"/>
      <c r="NED20" s="26"/>
      <c r="NEE20" s="26"/>
      <c r="NEF20" s="26"/>
      <c r="NEG20" s="26"/>
      <c r="NEH20" s="26"/>
      <c r="NEI20" s="26"/>
      <c r="NEJ20" s="26"/>
      <c r="NEK20" s="26"/>
      <c r="NEL20" s="26"/>
      <c r="NEM20" s="26"/>
      <c r="NEN20" s="26"/>
      <c r="NEO20" s="26"/>
      <c r="NEP20" s="26"/>
      <c r="NEQ20" s="26"/>
      <c r="NER20" s="26"/>
      <c r="NES20" s="26"/>
      <c r="NET20" s="26"/>
      <c r="NEU20" s="26"/>
      <c r="NEV20" s="26"/>
      <c r="NEW20" s="26"/>
      <c r="NEX20" s="26"/>
      <c r="NEY20" s="26"/>
      <c r="NEZ20" s="26"/>
      <c r="NFA20" s="26"/>
      <c r="NFB20" s="26"/>
      <c r="NFC20" s="26"/>
      <c r="NFD20" s="26"/>
      <c r="NFE20" s="26"/>
      <c r="NFF20" s="26"/>
      <c r="NFG20" s="26"/>
      <c r="NFH20" s="26"/>
      <c r="NFI20" s="26"/>
      <c r="NFJ20" s="26"/>
      <c r="NFK20" s="26"/>
      <c r="NFL20" s="26"/>
      <c r="NFM20" s="26"/>
      <c r="NFN20" s="26"/>
      <c r="NFO20" s="26"/>
      <c r="NFP20" s="26"/>
      <c r="NFQ20" s="26"/>
      <c r="NFR20" s="26"/>
      <c r="NFS20" s="26"/>
      <c r="NFT20" s="26"/>
      <c r="NFU20" s="26"/>
      <c r="NFV20" s="26"/>
      <c r="NFW20" s="26"/>
      <c r="NFX20" s="26"/>
      <c r="NFY20" s="26"/>
      <c r="NFZ20" s="26"/>
      <c r="NGA20" s="26"/>
      <c r="NGB20" s="26"/>
      <c r="NGC20" s="26"/>
      <c r="NGD20" s="26"/>
      <c r="NGE20" s="26"/>
      <c r="NGF20" s="26"/>
      <c r="NGG20" s="26"/>
      <c r="NGH20" s="26"/>
      <c r="NGI20" s="26"/>
      <c r="NGJ20" s="26"/>
      <c r="NGK20" s="26"/>
      <c r="NGL20" s="26"/>
      <c r="NGM20" s="26"/>
      <c r="NGN20" s="26"/>
      <c r="NGO20" s="26"/>
      <c r="NGP20" s="26"/>
      <c r="NGQ20" s="26"/>
      <c r="NGR20" s="26"/>
      <c r="NGS20" s="26"/>
      <c r="NGT20" s="26"/>
      <c r="NGU20" s="26"/>
      <c r="NGV20" s="26"/>
      <c r="NGW20" s="26"/>
      <c r="NGX20" s="26"/>
      <c r="NGY20" s="26"/>
      <c r="NGZ20" s="26"/>
      <c r="NHA20" s="26"/>
      <c r="NHB20" s="26"/>
      <c r="NHC20" s="26"/>
      <c r="NHD20" s="26"/>
      <c r="NHE20" s="26"/>
      <c r="NHF20" s="26"/>
      <c r="NHG20" s="26"/>
      <c r="NHH20" s="26"/>
      <c r="NHI20" s="26"/>
      <c r="NHJ20" s="26"/>
      <c r="NHK20" s="26"/>
      <c r="NHL20" s="26"/>
      <c r="NHM20" s="26"/>
      <c r="NHN20" s="26"/>
      <c r="NHO20" s="26"/>
      <c r="NHP20" s="26"/>
      <c r="NHQ20" s="26"/>
      <c r="NHR20" s="26"/>
      <c r="NHS20" s="26"/>
      <c r="NHT20" s="26"/>
      <c r="NHU20" s="26"/>
      <c r="NHV20" s="26"/>
      <c r="NHW20" s="26"/>
      <c r="NHX20" s="26"/>
      <c r="NHY20" s="26"/>
      <c r="NHZ20" s="26"/>
      <c r="NIA20" s="26"/>
      <c r="NIB20" s="26"/>
      <c r="NIC20" s="26"/>
      <c r="NID20" s="26"/>
      <c r="NIE20" s="26"/>
      <c r="NIF20" s="26"/>
      <c r="NIG20" s="26"/>
      <c r="NIH20" s="26"/>
      <c r="NII20" s="26"/>
      <c r="NIJ20" s="26"/>
      <c r="NIK20" s="26"/>
      <c r="NIL20" s="26"/>
      <c r="NIM20" s="26"/>
      <c r="NIN20" s="26"/>
      <c r="NIO20" s="26"/>
      <c r="NIP20" s="26"/>
      <c r="NIQ20" s="26"/>
      <c r="NIR20" s="26"/>
      <c r="NIS20" s="26"/>
      <c r="NIT20" s="26"/>
      <c r="NIU20" s="26"/>
      <c r="NIV20" s="26"/>
      <c r="NIW20" s="26"/>
      <c r="NIX20" s="26"/>
      <c r="NIY20" s="26"/>
      <c r="NIZ20" s="26"/>
      <c r="NJA20" s="26"/>
      <c r="NJB20" s="26"/>
      <c r="NJC20" s="26"/>
      <c r="NJD20" s="26"/>
      <c r="NJE20" s="26"/>
      <c r="NJF20" s="26"/>
      <c r="NJG20" s="26"/>
      <c r="NJH20" s="26"/>
      <c r="NJI20" s="26"/>
      <c r="NJJ20" s="26"/>
      <c r="NJK20" s="26"/>
      <c r="NJL20" s="26"/>
      <c r="NJM20" s="26"/>
      <c r="NJN20" s="26"/>
      <c r="NJO20" s="26"/>
      <c r="NJP20" s="26"/>
      <c r="NJQ20" s="26"/>
      <c r="NJR20" s="26"/>
      <c r="NJS20" s="26"/>
      <c r="NJT20" s="26"/>
      <c r="NJU20" s="26"/>
      <c r="NJV20" s="26"/>
      <c r="NJW20" s="26"/>
      <c r="NJX20" s="26"/>
      <c r="NJY20" s="26"/>
      <c r="NJZ20" s="26"/>
      <c r="NKA20" s="26"/>
      <c r="NKB20" s="26"/>
      <c r="NKC20" s="26"/>
      <c r="NKD20" s="26"/>
      <c r="NKE20" s="26"/>
      <c r="NKF20" s="26"/>
      <c r="NKG20" s="26"/>
      <c r="NKH20" s="26"/>
      <c r="NKI20" s="26"/>
      <c r="NKJ20" s="26"/>
      <c r="NKK20" s="26"/>
      <c r="NKL20" s="26"/>
      <c r="NKM20" s="26"/>
      <c r="NKN20" s="26"/>
      <c r="NKO20" s="26"/>
      <c r="NKP20" s="26"/>
      <c r="NKQ20" s="26"/>
      <c r="NKR20" s="26"/>
      <c r="NKS20" s="26"/>
      <c r="NKT20" s="26"/>
      <c r="NKU20" s="26"/>
      <c r="NKV20" s="26"/>
      <c r="NKW20" s="26"/>
      <c r="NKX20" s="26"/>
      <c r="NKY20" s="26"/>
      <c r="NKZ20" s="26"/>
      <c r="NLA20" s="26"/>
      <c r="NLB20" s="26"/>
      <c r="NLC20" s="26"/>
      <c r="NLD20" s="26"/>
      <c r="NLE20" s="26"/>
      <c r="NLF20" s="26"/>
      <c r="NLG20" s="26"/>
      <c r="NLH20" s="26"/>
      <c r="NLI20" s="26"/>
      <c r="NLJ20" s="26"/>
      <c r="NLK20" s="26"/>
      <c r="NLL20" s="26"/>
      <c r="NLM20" s="26"/>
      <c r="NLN20" s="26"/>
      <c r="NLO20" s="26"/>
      <c r="NLP20" s="26"/>
      <c r="NLQ20" s="26"/>
      <c r="NLR20" s="26"/>
      <c r="NLS20" s="26"/>
      <c r="NLT20" s="26"/>
      <c r="NLU20" s="26"/>
      <c r="NLV20" s="26"/>
      <c r="NLW20" s="26"/>
      <c r="NLX20" s="26"/>
      <c r="NLY20" s="26"/>
      <c r="NLZ20" s="26"/>
      <c r="NMA20" s="26"/>
      <c r="NMB20" s="26"/>
      <c r="NMC20" s="26"/>
      <c r="NMD20" s="26"/>
      <c r="NME20" s="26"/>
      <c r="NMF20" s="26"/>
      <c r="NMG20" s="26"/>
      <c r="NMH20" s="26"/>
      <c r="NMI20" s="26"/>
      <c r="NMJ20" s="26"/>
      <c r="NMK20" s="26"/>
      <c r="NML20" s="26"/>
      <c r="NMM20" s="26"/>
      <c r="NMN20" s="26"/>
      <c r="NMO20" s="26"/>
      <c r="NMP20" s="26"/>
      <c r="NMQ20" s="26"/>
      <c r="NMR20" s="26"/>
      <c r="NMS20" s="26"/>
      <c r="NMT20" s="26"/>
      <c r="NMU20" s="26"/>
      <c r="NMV20" s="26"/>
      <c r="NMW20" s="26"/>
      <c r="NMX20" s="26"/>
      <c r="NMY20" s="26"/>
      <c r="NMZ20" s="26"/>
      <c r="NNA20" s="26"/>
      <c r="NNB20" s="26"/>
      <c r="NNC20" s="26"/>
      <c r="NND20" s="26"/>
      <c r="NNE20" s="26"/>
      <c r="NNF20" s="26"/>
      <c r="NNG20" s="26"/>
      <c r="NNH20" s="26"/>
      <c r="NNI20" s="26"/>
      <c r="NNJ20" s="26"/>
      <c r="NNK20" s="26"/>
      <c r="NNL20" s="26"/>
      <c r="NNM20" s="26"/>
      <c r="NNN20" s="26"/>
      <c r="NNO20" s="26"/>
      <c r="NNP20" s="26"/>
      <c r="NNQ20" s="26"/>
      <c r="NNR20" s="26"/>
      <c r="NNS20" s="26"/>
      <c r="NNT20" s="26"/>
      <c r="NNU20" s="26"/>
      <c r="NNV20" s="26"/>
      <c r="NNW20" s="26"/>
      <c r="NNX20" s="26"/>
      <c r="NNY20" s="26"/>
      <c r="NNZ20" s="26"/>
      <c r="NOA20" s="26"/>
      <c r="NOB20" s="26"/>
      <c r="NOC20" s="26"/>
      <c r="NOD20" s="26"/>
      <c r="NOE20" s="26"/>
      <c r="NOF20" s="26"/>
      <c r="NOG20" s="26"/>
      <c r="NOH20" s="26"/>
      <c r="NOI20" s="26"/>
      <c r="NOJ20" s="26"/>
      <c r="NOK20" s="26"/>
      <c r="NOL20" s="26"/>
      <c r="NOM20" s="26"/>
      <c r="NON20" s="26"/>
      <c r="NOO20" s="26"/>
      <c r="NOP20" s="26"/>
      <c r="NOQ20" s="26"/>
      <c r="NOR20" s="26"/>
      <c r="NOS20" s="26"/>
      <c r="NOT20" s="26"/>
      <c r="NOU20" s="26"/>
      <c r="NOV20" s="26"/>
      <c r="NOW20" s="26"/>
      <c r="NOX20" s="26"/>
      <c r="NOY20" s="26"/>
      <c r="NOZ20" s="26"/>
      <c r="NPA20" s="26"/>
      <c r="NPB20" s="26"/>
      <c r="NPC20" s="26"/>
      <c r="NPD20" s="26"/>
      <c r="NPE20" s="26"/>
      <c r="NPF20" s="26"/>
      <c r="NPG20" s="26"/>
      <c r="NPH20" s="26"/>
      <c r="NPI20" s="26"/>
      <c r="NPJ20" s="26"/>
      <c r="NPK20" s="26"/>
      <c r="NPL20" s="26"/>
      <c r="NPM20" s="26"/>
      <c r="NPN20" s="26"/>
      <c r="NPO20" s="26"/>
      <c r="NPP20" s="26"/>
      <c r="NPQ20" s="26"/>
      <c r="NPR20" s="26"/>
      <c r="NPS20" s="26"/>
      <c r="NPT20" s="26"/>
      <c r="NPU20" s="26"/>
      <c r="NPV20" s="26"/>
      <c r="NPW20" s="26"/>
      <c r="NPX20" s="26"/>
      <c r="NPY20" s="26"/>
      <c r="NPZ20" s="26"/>
      <c r="NQA20" s="26"/>
      <c r="NQB20" s="26"/>
      <c r="NQC20" s="26"/>
      <c r="NQD20" s="26"/>
      <c r="NQE20" s="26"/>
      <c r="NQF20" s="26"/>
      <c r="NQG20" s="26"/>
      <c r="NQH20" s="26"/>
      <c r="NQI20" s="26"/>
      <c r="NQJ20" s="26"/>
      <c r="NQK20" s="26"/>
      <c r="NQL20" s="26"/>
      <c r="NQM20" s="26"/>
      <c r="NQN20" s="26"/>
      <c r="NQO20" s="26"/>
      <c r="NQP20" s="26"/>
      <c r="NQQ20" s="26"/>
      <c r="NQR20" s="26"/>
      <c r="NQS20" s="26"/>
      <c r="NQT20" s="26"/>
      <c r="NQU20" s="26"/>
      <c r="NQV20" s="26"/>
      <c r="NQW20" s="26"/>
      <c r="NQX20" s="26"/>
      <c r="NQY20" s="26"/>
      <c r="NQZ20" s="26"/>
      <c r="NRA20" s="26"/>
      <c r="NRB20" s="26"/>
      <c r="NRC20" s="26"/>
      <c r="NRD20" s="26"/>
      <c r="NRE20" s="26"/>
      <c r="NRF20" s="26"/>
      <c r="NRG20" s="26"/>
      <c r="NRH20" s="26"/>
      <c r="NRI20" s="26"/>
      <c r="NRJ20" s="26"/>
      <c r="NRK20" s="26"/>
      <c r="NRL20" s="26"/>
      <c r="NRM20" s="26"/>
      <c r="NRN20" s="26"/>
      <c r="NRO20" s="26"/>
      <c r="NRP20" s="26"/>
      <c r="NRQ20" s="26"/>
      <c r="NRR20" s="26"/>
      <c r="NRS20" s="26"/>
      <c r="NRT20" s="26"/>
      <c r="NRU20" s="26"/>
      <c r="NRV20" s="26"/>
      <c r="NRW20" s="26"/>
      <c r="NRX20" s="26"/>
      <c r="NRY20" s="26"/>
      <c r="NRZ20" s="26"/>
      <c r="NSA20" s="26"/>
      <c r="NSB20" s="26"/>
      <c r="NSC20" s="26"/>
      <c r="NSD20" s="26"/>
      <c r="NSE20" s="26"/>
      <c r="NSF20" s="26"/>
      <c r="NSG20" s="26"/>
      <c r="NSH20" s="26"/>
      <c r="NSI20" s="26"/>
      <c r="NSJ20" s="26"/>
      <c r="NSK20" s="26"/>
      <c r="NSL20" s="26"/>
      <c r="NSM20" s="26"/>
      <c r="NSN20" s="26"/>
      <c r="NSO20" s="26"/>
      <c r="NSP20" s="26"/>
      <c r="NSQ20" s="26"/>
      <c r="NSR20" s="26"/>
      <c r="NSS20" s="26"/>
      <c r="NST20" s="26"/>
      <c r="NSU20" s="26"/>
      <c r="NSV20" s="26"/>
      <c r="NSW20" s="26"/>
      <c r="NSX20" s="26"/>
      <c r="NSY20" s="26"/>
      <c r="NSZ20" s="26"/>
      <c r="NTA20" s="26"/>
      <c r="NTB20" s="26"/>
      <c r="NTC20" s="26"/>
      <c r="NTD20" s="26"/>
      <c r="NTE20" s="26"/>
      <c r="NTF20" s="26"/>
      <c r="NTG20" s="26"/>
      <c r="NTH20" s="26"/>
      <c r="NTI20" s="26"/>
      <c r="NTJ20" s="26"/>
      <c r="NTK20" s="26"/>
      <c r="NTL20" s="26"/>
      <c r="NTM20" s="26"/>
      <c r="NTN20" s="26"/>
      <c r="NTO20" s="26"/>
      <c r="NTP20" s="26"/>
      <c r="NTQ20" s="26"/>
      <c r="NTR20" s="26"/>
      <c r="NTS20" s="26"/>
      <c r="NTT20" s="26"/>
      <c r="NTU20" s="26"/>
      <c r="NTV20" s="26"/>
      <c r="NTW20" s="26"/>
      <c r="NTX20" s="26"/>
      <c r="NTY20" s="26"/>
      <c r="NTZ20" s="26"/>
      <c r="NUA20" s="26"/>
      <c r="NUB20" s="26"/>
      <c r="NUC20" s="26"/>
      <c r="NUD20" s="26"/>
      <c r="NUE20" s="26"/>
      <c r="NUF20" s="26"/>
      <c r="NUG20" s="26"/>
      <c r="NUH20" s="26"/>
      <c r="NUI20" s="26"/>
      <c r="NUJ20" s="26"/>
      <c r="NUK20" s="26"/>
      <c r="NUL20" s="26"/>
      <c r="NUM20" s="26"/>
      <c r="NUN20" s="26"/>
      <c r="NUO20" s="26"/>
      <c r="NUP20" s="26"/>
      <c r="NUQ20" s="26"/>
      <c r="NUR20" s="26"/>
      <c r="NUS20" s="26"/>
      <c r="NUT20" s="26"/>
      <c r="NUU20" s="26"/>
      <c r="NUV20" s="26"/>
      <c r="NUW20" s="26"/>
      <c r="NUX20" s="26"/>
      <c r="NUY20" s="26"/>
      <c r="NUZ20" s="26"/>
      <c r="NVA20" s="26"/>
      <c r="NVB20" s="26"/>
      <c r="NVC20" s="26"/>
      <c r="NVD20" s="26"/>
      <c r="NVE20" s="26"/>
      <c r="NVF20" s="26"/>
      <c r="NVG20" s="26"/>
      <c r="NVH20" s="26"/>
      <c r="NVI20" s="26"/>
      <c r="NVJ20" s="26"/>
      <c r="NVK20" s="26"/>
      <c r="NVL20" s="26"/>
      <c r="NVM20" s="26"/>
      <c r="NVN20" s="26"/>
      <c r="NVO20" s="26"/>
      <c r="NVP20" s="26"/>
      <c r="NVQ20" s="26"/>
      <c r="NVR20" s="26"/>
      <c r="NVS20" s="26"/>
      <c r="NVT20" s="26"/>
      <c r="NVU20" s="26"/>
      <c r="NVV20" s="26"/>
      <c r="NVW20" s="26"/>
      <c r="NVX20" s="26"/>
      <c r="NVY20" s="26"/>
      <c r="NVZ20" s="26"/>
      <c r="NWA20" s="26"/>
      <c r="NWB20" s="26"/>
      <c r="NWC20" s="26"/>
      <c r="NWD20" s="26"/>
      <c r="NWE20" s="26"/>
      <c r="NWF20" s="26"/>
      <c r="NWG20" s="26"/>
      <c r="NWH20" s="26"/>
      <c r="NWI20" s="26"/>
      <c r="NWJ20" s="26"/>
      <c r="NWK20" s="26"/>
      <c r="NWL20" s="26"/>
      <c r="NWM20" s="26"/>
      <c r="NWN20" s="26"/>
      <c r="NWO20" s="26"/>
      <c r="NWP20" s="26"/>
      <c r="NWQ20" s="26"/>
      <c r="NWR20" s="26"/>
      <c r="NWS20" s="26"/>
      <c r="NWT20" s="26"/>
      <c r="NWU20" s="26"/>
      <c r="NWV20" s="26"/>
      <c r="NWW20" s="26"/>
      <c r="NWX20" s="26"/>
      <c r="NWY20" s="26"/>
      <c r="NWZ20" s="26"/>
      <c r="NXA20" s="26"/>
      <c r="NXB20" s="26"/>
      <c r="NXC20" s="26"/>
      <c r="NXD20" s="26"/>
      <c r="NXE20" s="26"/>
      <c r="NXF20" s="26"/>
      <c r="NXG20" s="26"/>
      <c r="NXH20" s="26"/>
      <c r="NXI20" s="26"/>
      <c r="NXJ20" s="26"/>
      <c r="NXK20" s="26"/>
      <c r="NXL20" s="26"/>
      <c r="NXM20" s="26"/>
      <c r="NXN20" s="26"/>
      <c r="NXO20" s="26"/>
      <c r="NXP20" s="26"/>
      <c r="NXQ20" s="26"/>
      <c r="NXR20" s="26"/>
      <c r="NXS20" s="26"/>
      <c r="NXT20" s="26"/>
      <c r="NXU20" s="26"/>
      <c r="NXV20" s="26"/>
      <c r="NXW20" s="26"/>
      <c r="NXX20" s="26"/>
      <c r="NXY20" s="26"/>
      <c r="NXZ20" s="26"/>
      <c r="NYA20" s="26"/>
      <c r="NYB20" s="26"/>
      <c r="NYC20" s="26"/>
      <c r="NYD20" s="26"/>
      <c r="NYE20" s="26"/>
      <c r="NYF20" s="26"/>
      <c r="NYG20" s="26"/>
      <c r="NYH20" s="26"/>
      <c r="NYI20" s="26"/>
      <c r="NYJ20" s="26"/>
      <c r="NYK20" s="26"/>
      <c r="NYL20" s="26"/>
      <c r="NYM20" s="26"/>
      <c r="NYN20" s="26"/>
      <c r="NYO20" s="26"/>
      <c r="NYP20" s="26"/>
      <c r="NYQ20" s="26"/>
      <c r="NYR20" s="26"/>
      <c r="NYS20" s="26"/>
      <c r="NYT20" s="26"/>
      <c r="NYU20" s="26"/>
      <c r="NYV20" s="26"/>
      <c r="NYW20" s="26"/>
      <c r="NYX20" s="26"/>
      <c r="NYY20" s="26"/>
      <c r="NYZ20" s="26"/>
      <c r="NZA20" s="26"/>
      <c r="NZB20" s="26"/>
      <c r="NZC20" s="26"/>
      <c r="NZD20" s="26"/>
      <c r="NZE20" s="26"/>
      <c r="NZF20" s="26"/>
      <c r="NZG20" s="26"/>
      <c r="NZH20" s="26"/>
      <c r="NZI20" s="26"/>
      <c r="NZJ20" s="26"/>
      <c r="NZK20" s="26"/>
      <c r="NZL20" s="26"/>
      <c r="NZM20" s="26"/>
      <c r="NZN20" s="26"/>
      <c r="NZO20" s="26"/>
      <c r="NZP20" s="26"/>
      <c r="NZQ20" s="26"/>
      <c r="NZR20" s="26"/>
      <c r="NZS20" s="26"/>
      <c r="NZT20" s="26"/>
      <c r="NZU20" s="26"/>
      <c r="NZV20" s="26"/>
      <c r="NZW20" s="26"/>
      <c r="NZX20" s="26"/>
      <c r="NZY20" s="26"/>
      <c r="NZZ20" s="26"/>
      <c r="OAA20" s="26"/>
      <c r="OAB20" s="26"/>
      <c r="OAC20" s="26"/>
      <c r="OAD20" s="26"/>
      <c r="OAE20" s="26"/>
      <c r="OAF20" s="26"/>
      <c r="OAG20" s="26"/>
      <c r="OAH20" s="26"/>
      <c r="OAI20" s="26"/>
      <c r="OAJ20" s="26"/>
      <c r="OAK20" s="26"/>
      <c r="OAL20" s="26"/>
      <c r="OAM20" s="26"/>
      <c r="OAN20" s="26"/>
      <c r="OAO20" s="26"/>
      <c r="OAP20" s="26"/>
      <c r="OAQ20" s="26"/>
      <c r="OAR20" s="26"/>
      <c r="OAS20" s="26"/>
      <c r="OAT20" s="26"/>
      <c r="OAU20" s="26"/>
      <c r="OAV20" s="26"/>
      <c r="OAW20" s="26"/>
      <c r="OAX20" s="26"/>
      <c r="OAY20" s="26"/>
      <c r="OAZ20" s="26"/>
      <c r="OBA20" s="26"/>
      <c r="OBB20" s="26"/>
      <c r="OBC20" s="26"/>
      <c r="OBD20" s="26"/>
      <c r="OBE20" s="26"/>
      <c r="OBF20" s="26"/>
      <c r="OBG20" s="26"/>
      <c r="OBH20" s="26"/>
      <c r="OBI20" s="26"/>
      <c r="OBJ20" s="26"/>
      <c r="OBK20" s="26"/>
      <c r="OBL20" s="26"/>
      <c r="OBM20" s="26"/>
      <c r="OBN20" s="26"/>
      <c r="OBO20" s="26"/>
      <c r="OBP20" s="26"/>
      <c r="OBQ20" s="26"/>
      <c r="OBR20" s="26"/>
      <c r="OBS20" s="26"/>
      <c r="OBT20" s="26"/>
      <c r="OBU20" s="26"/>
      <c r="OBV20" s="26"/>
      <c r="OBW20" s="26"/>
      <c r="OBX20" s="26"/>
      <c r="OBY20" s="26"/>
      <c r="OBZ20" s="26"/>
      <c r="OCA20" s="26"/>
      <c r="OCB20" s="26"/>
      <c r="OCC20" s="26"/>
      <c r="OCD20" s="26"/>
      <c r="OCE20" s="26"/>
      <c r="OCF20" s="26"/>
      <c r="OCG20" s="26"/>
      <c r="OCH20" s="26"/>
      <c r="OCI20" s="26"/>
      <c r="OCJ20" s="26"/>
      <c r="OCK20" s="26"/>
      <c r="OCL20" s="26"/>
      <c r="OCM20" s="26"/>
      <c r="OCN20" s="26"/>
      <c r="OCO20" s="26"/>
      <c r="OCP20" s="26"/>
      <c r="OCQ20" s="26"/>
      <c r="OCR20" s="26"/>
      <c r="OCS20" s="26"/>
      <c r="OCT20" s="26"/>
      <c r="OCU20" s="26"/>
      <c r="OCV20" s="26"/>
      <c r="OCW20" s="26"/>
      <c r="OCX20" s="26"/>
      <c r="OCY20" s="26"/>
      <c r="OCZ20" s="26"/>
      <c r="ODA20" s="26"/>
      <c r="ODB20" s="26"/>
      <c r="ODC20" s="26"/>
      <c r="ODD20" s="26"/>
      <c r="ODE20" s="26"/>
      <c r="ODF20" s="26"/>
      <c r="ODG20" s="26"/>
      <c r="ODH20" s="26"/>
      <c r="ODI20" s="26"/>
      <c r="ODJ20" s="26"/>
      <c r="ODK20" s="26"/>
      <c r="ODL20" s="26"/>
      <c r="ODM20" s="26"/>
      <c r="ODN20" s="26"/>
      <c r="ODO20" s="26"/>
      <c r="ODP20" s="26"/>
      <c r="ODQ20" s="26"/>
      <c r="ODR20" s="26"/>
      <c r="ODS20" s="26"/>
      <c r="ODT20" s="26"/>
      <c r="ODU20" s="26"/>
      <c r="ODV20" s="26"/>
      <c r="ODW20" s="26"/>
      <c r="ODX20" s="26"/>
      <c r="ODY20" s="26"/>
      <c r="ODZ20" s="26"/>
      <c r="OEA20" s="26"/>
      <c r="OEB20" s="26"/>
      <c r="OEC20" s="26"/>
      <c r="OED20" s="26"/>
      <c r="OEE20" s="26"/>
      <c r="OEF20" s="26"/>
      <c r="OEG20" s="26"/>
      <c r="OEH20" s="26"/>
      <c r="OEI20" s="26"/>
      <c r="OEJ20" s="26"/>
      <c r="OEK20" s="26"/>
      <c r="OEL20" s="26"/>
      <c r="OEM20" s="26"/>
      <c r="OEN20" s="26"/>
      <c r="OEO20" s="26"/>
      <c r="OEP20" s="26"/>
      <c r="OEQ20" s="26"/>
      <c r="OER20" s="26"/>
      <c r="OES20" s="26"/>
      <c r="OET20" s="26"/>
      <c r="OEU20" s="26"/>
      <c r="OEV20" s="26"/>
      <c r="OEW20" s="26"/>
      <c r="OEX20" s="26"/>
      <c r="OEY20" s="26"/>
      <c r="OEZ20" s="26"/>
      <c r="OFA20" s="26"/>
      <c r="OFB20" s="26"/>
      <c r="OFC20" s="26"/>
      <c r="OFD20" s="26"/>
      <c r="OFE20" s="26"/>
      <c r="OFF20" s="26"/>
      <c r="OFG20" s="26"/>
      <c r="OFH20" s="26"/>
      <c r="OFI20" s="26"/>
      <c r="OFJ20" s="26"/>
      <c r="OFK20" s="26"/>
      <c r="OFL20" s="26"/>
      <c r="OFM20" s="26"/>
      <c r="OFN20" s="26"/>
      <c r="OFO20" s="26"/>
      <c r="OFP20" s="26"/>
      <c r="OFQ20" s="26"/>
      <c r="OFR20" s="26"/>
      <c r="OFS20" s="26"/>
      <c r="OFT20" s="26"/>
      <c r="OFU20" s="26"/>
      <c r="OFV20" s="26"/>
      <c r="OFW20" s="26"/>
      <c r="OFX20" s="26"/>
      <c r="OFY20" s="26"/>
      <c r="OFZ20" s="26"/>
      <c r="OGA20" s="26"/>
      <c r="OGB20" s="26"/>
      <c r="OGC20" s="26"/>
      <c r="OGD20" s="26"/>
      <c r="OGE20" s="26"/>
      <c r="OGF20" s="26"/>
      <c r="OGG20" s="26"/>
      <c r="OGH20" s="26"/>
      <c r="OGI20" s="26"/>
      <c r="OGJ20" s="26"/>
      <c r="OGK20" s="26"/>
      <c r="OGL20" s="26"/>
      <c r="OGM20" s="26"/>
      <c r="OGN20" s="26"/>
      <c r="OGO20" s="26"/>
      <c r="OGP20" s="26"/>
      <c r="OGQ20" s="26"/>
      <c r="OGR20" s="26"/>
      <c r="OGS20" s="26"/>
      <c r="OGT20" s="26"/>
      <c r="OGU20" s="26"/>
      <c r="OGV20" s="26"/>
      <c r="OGW20" s="26"/>
      <c r="OGX20" s="26"/>
      <c r="OGY20" s="26"/>
      <c r="OGZ20" s="26"/>
      <c r="OHA20" s="26"/>
      <c r="OHB20" s="26"/>
      <c r="OHC20" s="26"/>
      <c r="OHD20" s="26"/>
      <c r="OHE20" s="26"/>
      <c r="OHF20" s="26"/>
      <c r="OHG20" s="26"/>
      <c r="OHH20" s="26"/>
      <c r="OHI20" s="26"/>
      <c r="OHJ20" s="26"/>
      <c r="OHK20" s="26"/>
      <c r="OHL20" s="26"/>
      <c r="OHM20" s="26"/>
      <c r="OHN20" s="26"/>
      <c r="OHO20" s="26"/>
      <c r="OHP20" s="26"/>
      <c r="OHQ20" s="26"/>
      <c r="OHR20" s="26"/>
      <c r="OHS20" s="26"/>
      <c r="OHT20" s="26"/>
      <c r="OHU20" s="26"/>
      <c r="OHV20" s="26"/>
      <c r="OHW20" s="26"/>
      <c r="OHX20" s="26"/>
      <c r="OHY20" s="26"/>
      <c r="OHZ20" s="26"/>
      <c r="OIA20" s="26"/>
      <c r="OIB20" s="26"/>
      <c r="OIC20" s="26"/>
      <c r="OID20" s="26"/>
      <c r="OIE20" s="26"/>
      <c r="OIF20" s="26"/>
      <c r="OIG20" s="26"/>
      <c r="OIH20" s="26"/>
      <c r="OII20" s="26"/>
      <c r="OIJ20" s="26"/>
      <c r="OIK20" s="26"/>
      <c r="OIL20" s="26"/>
      <c r="OIM20" s="26"/>
      <c r="OIN20" s="26"/>
      <c r="OIO20" s="26"/>
      <c r="OIP20" s="26"/>
      <c r="OIQ20" s="26"/>
      <c r="OIR20" s="26"/>
      <c r="OIS20" s="26"/>
      <c r="OIT20" s="26"/>
      <c r="OIU20" s="26"/>
      <c r="OIV20" s="26"/>
      <c r="OIW20" s="26"/>
      <c r="OIX20" s="26"/>
      <c r="OIY20" s="26"/>
      <c r="OIZ20" s="26"/>
      <c r="OJA20" s="26"/>
      <c r="OJB20" s="26"/>
      <c r="OJC20" s="26"/>
      <c r="OJD20" s="26"/>
      <c r="OJE20" s="26"/>
      <c r="OJF20" s="26"/>
      <c r="OJG20" s="26"/>
      <c r="OJH20" s="26"/>
      <c r="OJI20" s="26"/>
      <c r="OJJ20" s="26"/>
      <c r="OJK20" s="26"/>
      <c r="OJL20" s="26"/>
      <c r="OJM20" s="26"/>
      <c r="OJN20" s="26"/>
      <c r="OJO20" s="26"/>
      <c r="OJP20" s="26"/>
      <c r="OJQ20" s="26"/>
      <c r="OJR20" s="26"/>
      <c r="OJS20" s="26"/>
      <c r="OJT20" s="26"/>
      <c r="OJU20" s="26"/>
      <c r="OJV20" s="26"/>
      <c r="OJW20" s="26"/>
      <c r="OJX20" s="26"/>
      <c r="OJY20" s="26"/>
      <c r="OJZ20" s="26"/>
      <c r="OKA20" s="26"/>
      <c r="OKB20" s="26"/>
      <c r="OKC20" s="26"/>
      <c r="OKD20" s="26"/>
      <c r="OKE20" s="26"/>
      <c r="OKF20" s="26"/>
      <c r="OKG20" s="26"/>
      <c r="OKH20" s="26"/>
      <c r="OKI20" s="26"/>
      <c r="OKJ20" s="26"/>
      <c r="OKK20" s="26"/>
      <c r="OKL20" s="26"/>
      <c r="OKM20" s="26"/>
      <c r="OKN20" s="26"/>
      <c r="OKO20" s="26"/>
      <c r="OKP20" s="26"/>
      <c r="OKQ20" s="26"/>
      <c r="OKR20" s="26"/>
      <c r="OKS20" s="26"/>
      <c r="OKT20" s="26"/>
      <c r="OKU20" s="26"/>
      <c r="OKV20" s="26"/>
      <c r="OKW20" s="26"/>
      <c r="OKX20" s="26"/>
      <c r="OKY20" s="26"/>
      <c r="OKZ20" s="26"/>
      <c r="OLA20" s="26"/>
      <c r="OLB20" s="26"/>
      <c r="OLC20" s="26"/>
      <c r="OLD20" s="26"/>
      <c r="OLE20" s="26"/>
      <c r="OLF20" s="26"/>
      <c r="OLG20" s="26"/>
      <c r="OLH20" s="26"/>
      <c r="OLI20" s="26"/>
      <c r="OLJ20" s="26"/>
      <c r="OLK20" s="26"/>
      <c r="OLL20" s="26"/>
      <c r="OLM20" s="26"/>
      <c r="OLN20" s="26"/>
      <c r="OLO20" s="26"/>
      <c r="OLP20" s="26"/>
      <c r="OLQ20" s="26"/>
      <c r="OLR20" s="26"/>
      <c r="OLS20" s="26"/>
      <c r="OLT20" s="26"/>
      <c r="OLU20" s="26"/>
      <c r="OLV20" s="26"/>
      <c r="OLW20" s="26"/>
      <c r="OLX20" s="26"/>
      <c r="OLY20" s="26"/>
      <c r="OLZ20" s="26"/>
      <c r="OMA20" s="26"/>
      <c r="OMB20" s="26"/>
      <c r="OMC20" s="26"/>
      <c r="OMD20" s="26"/>
      <c r="OME20" s="26"/>
      <c r="OMF20" s="26"/>
      <c r="OMG20" s="26"/>
      <c r="OMH20" s="26"/>
      <c r="OMI20" s="26"/>
      <c r="OMJ20" s="26"/>
      <c r="OMK20" s="26"/>
      <c r="OML20" s="26"/>
      <c r="OMM20" s="26"/>
      <c r="OMN20" s="26"/>
      <c r="OMO20" s="26"/>
      <c r="OMP20" s="26"/>
      <c r="OMQ20" s="26"/>
      <c r="OMR20" s="26"/>
      <c r="OMS20" s="26"/>
      <c r="OMT20" s="26"/>
      <c r="OMU20" s="26"/>
      <c r="OMV20" s="26"/>
      <c r="OMW20" s="26"/>
      <c r="OMX20" s="26"/>
      <c r="OMY20" s="26"/>
      <c r="OMZ20" s="26"/>
      <c r="ONA20" s="26"/>
      <c r="ONB20" s="26"/>
      <c r="ONC20" s="26"/>
      <c r="OND20" s="26"/>
      <c r="ONE20" s="26"/>
      <c r="ONF20" s="26"/>
      <c r="ONG20" s="26"/>
      <c r="ONH20" s="26"/>
      <c r="ONI20" s="26"/>
      <c r="ONJ20" s="26"/>
      <c r="ONK20" s="26"/>
      <c r="ONL20" s="26"/>
      <c r="ONM20" s="26"/>
      <c r="ONN20" s="26"/>
      <c r="ONO20" s="26"/>
      <c r="ONP20" s="26"/>
      <c r="ONQ20" s="26"/>
      <c r="ONR20" s="26"/>
      <c r="ONS20" s="26"/>
      <c r="ONT20" s="26"/>
      <c r="ONU20" s="26"/>
      <c r="ONV20" s="26"/>
      <c r="ONW20" s="26"/>
      <c r="ONX20" s="26"/>
      <c r="ONY20" s="26"/>
      <c r="ONZ20" s="26"/>
      <c r="OOA20" s="26"/>
      <c r="OOB20" s="26"/>
      <c r="OOC20" s="26"/>
      <c r="OOD20" s="26"/>
      <c r="OOE20" s="26"/>
      <c r="OOF20" s="26"/>
      <c r="OOG20" s="26"/>
      <c r="OOH20" s="26"/>
      <c r="OOI20" s="26"/>
      <c r="OOJ20" s="26"/>
      <c r="OOK20" s="26"/>
      <c r="OOL20" s="26"/>
      <c r="OOM20" s="26"/>
      <c r="OON20" s="26"/>
      <c r="OOO20" s="26"/>
      <c r="OOP20" s="26"/>
      <c r="OOQ20" s="26"/>
      <c r="OOR20" s="26"/>
      <c r="OOS20" s="26"/>
      <c r="OOT20" s="26"/>
      <c r="OOU20" s="26"/>
      <c r="OOV20" s="26"/>
      <c r="OOW20" s="26"/>
      <c r="OOX20" s="26"/>
      <c r="OOY20" s="26"/>
      <c r="OOZ20" s="26"/>
      <c r="OPA20" s="26"/>
      <c r="OPB20" s="26"/>
      <c r="OPC20" s="26"/>
      <c r="OPD20" s="26"/>
      <c r="OPE20" s="26"/>
      <c r="OPF20" s="26"/>
      <c r="OPG20" s="26"/>
      <c r="OPH20" s="26"/>
      <c r="OPI20" s="26"/>
      <c r="OPJ20" s="26"/>
      <c r="OPK20" s="26"/>
      <c r="OPL20" s="26"/>
      <c r="OPM20" s="26"/>
      <c r="OPN20" s="26"/>
      <c r="OPO20" s="26"/>
      <c r="OPP20" s="26"/>
      <c r="OPQ20" s="26"/>
      <c r="OPR20" s="26"/>
      <c r="OPS20" s="26"/>
      <c r="OPT20" s="26"/>
      <c r="OPU20" s="26"/>
      <c r="OPV20" s="26"/>
      <c r="OPW20" s="26"/>
      <c r="OPX20" s="26"/>
      <c r="OPY20" s="26"/>
      <c r="OPZ20" s="26"/>
      <c r="OQA20" s="26"/>
      <c r="OQB20" s="26"/>
      <c r="OQC20" s="26"/>
      <c r="OQD20" s="26"/>
      <c r="OQE20" s="26"/>
      <c r="OQF20" s="26"/>
      <c r="OQG20" s="26"/>
      <c r="OQH20" s="26"/>
      <c r="OQI20" s="26"/>
      <c r="OQJ20" s="26"/>
      <c r="OQK20" s="26"/>
      <c r="OQL20" s="26"/>
      <c r="OQM20" s="26"/>
      <c r="OQN20" s="26"/>
      <c r="OQO20" s="26"/>
      <c r="OQP20" s="26"/>
      <c r="OQQ20" s="26"/>
      <c r="OQR20" s="26"/>
      <c r="OQS20" s="26"/>
      <c r="OQT20" s="26"/>
      <c r="OQU20" s="26"/>
      <c r="OQV20" s="26"/>
      <c r="OQW20" s="26"/>
      <c r="OQX20" s="26"/>
      <c r="OQY20" s="26"/>
      <c r="OQZ20" s="26"/>
      <c r="ORA20" s="26"/>
      <c r="ORB20" s="26"/>
      <c r="ORC20" s="26"/>
      <c r="ORD20" s="26"/>
      <c r="ORE20" s="26"/>
      <c r="ORF20" s="26"/>
      <c r="ORG20" s="26"/>
      <c r="ORH20" s="26"/>
      <c r="ORI20" s="26"/>
      <c r="ORJ20" s="26"/>
      <c r="ORK20" s="26"/>
      <c r="ORL20" s="26"/>
      <c r="ORM20" s="26"/>
      <c r="ORN20" s="26"/>
      <c r="ORO20" s="26"/>
      <c r="ORP20" s="26"/>
      <c r="ORQ20" s="26"/>
      <c r="ORR20" s="26"/>
      <c r="ORS20" s="26"/>
      <c r="ORT20" s="26"/>
      <c r="ORU20" s="26"/>
      <c r="ORV20" s="26"/>
      <c r="ORW20" s="26"/>
      <c r="ORX20" s="26"/>
      <c r="ORY20" s="26"/>
      <c r="ORZ20" s="26"/>
      <c r="OSA20" s="26"/>
      <c r="OSB20" s="26"/>
      <c r="OSC20" s="26"/>
      <c r="OSD20" s="26"/>
      <c r="OSE20" s="26"/>
      <c r="OSF20" s="26"/>
      <c r="OSG20" s="26"/>
      <c r="OSH20" s="26"/>
      <c r="OSI20" s="26"/>
      <c r="OSJ20" s="26"/>
      <c r="OSK20" s="26"/>
      <c r="OSL20" s="26"/>
      <c r="OSM20" s="26"/>
      <c r="OSN20" s="26"/>
      <c r="OSO20" s="26"/>
      <c r="OSP20" s="26"/>
      <c r="OSQ20" s="26"/>
      <c r="OSR20" s="26"/>
      <c r="OSS20" s="26"/>
      <c r="OST20" s="26"/>
      <c r="OSU20" s="26"/>
      <c r="OSV20" s="26"/>
      <c r="OSW20" s="26"/>
      <c r="OSX20" s="26"/>
      <c r="OSY20" s="26"/>
      <c r="OSZ20" s="26"/>
      <c r="OTA20" s="26"/>
      <c r="OTB20" s="26"/>
      <c r="OTC20" s="26"/>
      <c r="OTD20" s="26"/>
      <c r="OTE20" s="26"/>
      <c r="OTF20" s="26"/>
      <c r="OTG20" s="26"/>
      <c r="OTH20" s="26"/>
      <c r="OTI20" s="26"/>
      <c r="OTJ20" s="26"/>
      <c r="OTK20" s="26"/>
      <c r="OTL20" s="26"/>
      <c r="OTM20" s="26"/>
      <c r="OTN20" s="26"/>
      <c r="OTO20" s="26"/>
      <c r="OTP20" s="26"/>
      <c r="OTQ20" s="26"/>
      <c r="OTR20" s="26"/>
      <c r="OTS20" s="26"/>
      <c r="OTT20" s="26"/>
      <c r="OTU20" s="26"/>
      <c r="OTV20" s="26"/>
      <c r="OTW20" s="26"/>
      <c r="OTX20" s="26"/>
      <c r="OTY20" s="26"/>
      <c r="OTZ20" s="26"/>
      <c r="OUA20" s="26"/>
      <c r="OUB20" s="26"/>
      <c r="OUC20" s="26"/>
      <c r="OUD20" s="26"/>
      <c r="OUE20" s="26"/>
      <c r="OUF20" s="26"/>
      <c r="OUG20" s="26"/>
      <c r="OUH20" s="26"/>
      <c r="OUI20" s="26"/>
      <c r="OUJ20" s="26"/>
      <c r="OUK20" s="26"/>
      <c r="OUL20" s="26"/>
      <c r="OUM20" s="26"/>
      <c r="OUN20" s="26"/>
      <c r="OUO20" s="26"/>
      <c r="OUP20" s="26"/>
      <c r="OUQ20" s="26"/>
      <c r="OUR20" s="26"/>
      <c r="OUS20" s="26"/>
      <c r="OUT20" s="26"/>
      <c r="OUU20" s="26"/>
      <c r="OUV20" s="26"/>
      <c r="OUW20" s="26"/>
      <c r="OUX20" s="26"/>
      <c r="OUY20" s="26"/>
      <c r="OUZ20" s="26"/>
      <c r="OVA20" s="26"/>
      <c r="OVB20" s="26"/>
      <c r="OVC20" s="26"/>
      <c r="OVD20" s="26"/>
      <c r="OVE20" s="26"/>
      <c r="OVF20" s="26"/>
      <c r="OVG20" s="26"/>
      <c r="OVH20" s="26"/>
      <c r="OVI20" s="26"/>
      <c r="OVJ20" s="26"/>
      <c r="OVK20" s="26"/>
      <c r="OVL20" s="26"/>
      <c r="OVM20" s="26"/>
      <c r="OVN20" s="26"/>
      <c r="OVO20" s="26"/>
      <c r="OVP20" s="26"/>
      <c r="OVQ20" s="26"/>
      <c r="OVR20" s="26"/>
      <c r="OVS20" s="26"/>
      <c r="OVT20" s="26"/>
      <c r="OVU20" s="26"/>
      <c r="OVV20" s="26"/>
      <c r="OVW20" s="26"/>
      <c r="OVX20" s="26"/>
      <c r="OVY20" s="26"/>
      <c r="OVZ20" s="26"/>
      <c r="OWA20" s="26"/>
      <c r="OWB20" s="26"/>
      <c r="OWC20" s="26"/>
      <c r="OWD20" s="26"/>
      <c r="OWE20" s="26"/>
      <c r="OWF20" s="26"/>
      <c r="OWG20" s="26"/>
      <c r="OWH20" s="26"/>
      <c r="OWI20" s="26"/>
      <c r="OWJ20" s="26"/>
      <c r="OWK20" s="26"/>
      <c r="OWL20" s="26"/>
      <c r="OWM20" s="26"/>
      <c r="OWN20" s="26"/>
      <c r="OWO20" s="26"/>
      <c r="OWP20" s="26"/>
      <c r="OWQ20" s="26"/>
      <c r="OWR20" s="26"/>
      <c r="OWS20" s="26"/>
      <c r="OWT20" s="26"/>
      <c r="OWU20" s="26"/>
      <c r="OWV20" s="26"/>
      <c r="OWW20" s="26"/>
      <c r="OWX20" s="26"/>
      <c r="OWY20" s="26"/>
      <c r="OWZ20" s="26"/>
      <c r="OXA20" s="26"/>
      <c r="OXB20" s="26"/>
      <c r="OXC20" s="26"/>
      <c r="OXD20" s="26"/>
      <c r="OXE20" s="26"/>
      <c r="OXF20" s="26"/>
      <c r="OXG20" s="26"/>
      <c r="OXH20" s="26"/>
      <c r="OXI20" s="26"/>
      <c r="OXJ20" s="26"/>
      <c r="OXK20" s="26"/>
      <c r="OXL20" s="26"/>
      <c r="OXM20" s="26"/>
      <c r="OXN20" s="26"/>
      <c r="OXO20" s="26"/>
      <c r="OXP20" s="26"/>
      <c r="OXQ20" s="26"/>
      <c r="OXR20" s="26"/>
      <c r="OXS20" s="26"/>
      <c r="OXT20" s="26"/>
      <c r="OXU20" s="26"/>
      <c r="OXV20" s="26"/>
      <c r="OXW20" s="26"/>
      <c r="OXX20" s="26"/>
      <c r="OXY20" s="26"/>
      <c r="OXZ20" s="26"/>
      <c r="OYA20" s="26"/>
      <c r="OYB20" s="26"/>
      <c r="OYC20" s="26"/>
      <c r="OYD20" s="26"/>
      <c r="OYE20" s="26"/>
      <c r="OYF20" s="26"/>
      <c r="OYG20" s="26"/>
      <c r="OYH20" s="26"/>
      <c r="OYI20" s="26"/>
      <c r="OYJ20" s="26"/>
      <c r="OYK20" s="26"/>
      <c r="OYL20" s="26"/>
      <c r="OYM20" s="26"/>
      <c r="OYN20" s="26"/>
      <c r="OYO20" s="26"/>
      <c r="OYP20" s="26"/>
      <c r="OYQ20" s="26"/>
      <c r="OYR20" s="26"/>
      <c r="OYS20" s="26"/>
      <c r="OYT20" s="26"/>
      <c r="OYU20" s="26"/>
      <c r="OYV20" s="26"/>
      <c r="OYW20" s="26"/>
      <c r="OYX20" s="26"/>
      <c r="OYY20" s="26"/>
      <c r="OYZ20" s="26"/>
      <c r="OZA20" s="26"/>
      <c r="OZB20" s="26"/>
      <c r="OZC20" s="26"/>
      <c r="OZD20" s="26"/>
      <c r="OZE20" s="26"/>
      <c r="OZF20" s="26"/>
      <c r="OZG20" s="26"/>
      <c r="OZH20" s="26"/>
      <c r="OZI20" s="26"/>
      <c r="OZJ20" s="26"/>
      <c r="OZK20" s="26"/>
      <c r="OZL20" s="26"/>
      <c r="OZM20" s="26"/>
      <c r="OZN20" s="26"/>
      <c r="OZO20" s="26"/>
      <c r="OZP20" s="26"/>
      <c r="OZQ20" s="26"/>
      <c r="OZR20" s="26"/>
      <c r="OZS20" s="26"/>
      <c r="OZT20" s="26"/>
      <c r="OZU20" s="26"/>
      <c r="OZV20" s="26"/>
      <c r="OZW20" s="26"/>
      <c r="OZX20" s="26"/>
      <c r="OZY20" s="26"/>
      <c r="OZZ20" s="26"/>
      <c r="PAA20" s="26"/>
      <c r="PAB20" s="26"/>
      <c r="PAC20" s="26"/>
      <c r="PAD20" s="26"/>
      <c r="PAE20" s="26"/>
      <c r="PAF20" s="26"/>
      <c r="PAG20" s="26"/>
      <c r="PAH20" s="26"/>
      <c r="PAI20" s="26"/>
      <c r="PAJ20" s="26"/>
      <c r="PAK20" s="26"/>
      <c r="PAL20" s="26"/>
      <c r="PAM20" s="26"/>
      <c r="PAN20" s="26"/>
      <c r="PAO20" s="26"/>
      <c r="PAP20" s="26"/>
      <c r="PAQ20" s="26"/>
      <c r="PAR20" s="26"/>
      <c r="PAS20" s="26"/>
      <c r="PAT20" s="26"/>
      <c r="PAU20" s="26"/>
      <c r="PAV20" s="26"/>
      <c r="PAW20" s="26"/>
      <c r="PAX20" s="26"/>
      <c r="PAY20" s="26"/>
      <c r="PAZ20" s="26"/>
      <c r="PBA20" s="26"/>
      <c r="PBB20" s="26"/>
      <c r="PBC20" s="26"/>
      <c r="PBD20" s="26"/>
      <c r="PBE20" s="26"/>
      <c r="PBF20" s="26"/>
      <c r="PBG20" s="26"/>
      <c r="PBH20" s="26"/>
      <c r="PBI20" s="26"/>
      <c r="PBJ20" s="26"/>
      <c r="PBK20" s="26"/>
      <c r="PBL20" s="26"/>
      <c r="PBM20" s="26"/>
      <c r="PBN20" s="26"/>
      <c r="PBO20" s="26"/>
      <c r="PBP20" s="26"/>
      <c r="PBQ20" s="26"/>
      <c r="PBR20" s="26"/>
      <c r="PBS20" s="26"/>
      <c r="PBT20" s="26"/>
      <c r="PBU20" s="26"/>
      <c r="PBV20" s="26"/>
      <c r="PBW20" s="26"/>
      <c r="PBX20" s="26"/>
      <c r="PBY20" s="26"/>
      <c r="PBZ20" s="26"/>
      <c r="PCA20" s="26"/>
      <c r="PCB20" s="26"/>
      <c r="PCC20" s="26"/>
      <c r="PCD20" s="26"/>
      <c r="PCE20" s="26"/>
      <c r="PCF20" s="26"/>
      <c r="PCG20" s="26"/>
      <c r="PCH20" s="26"/>
      <c r="PCI20" s="26"/>
      <c r="PCJ20" s="26"/>
      <c r="PCK20" s="26"/>
      <c r="PCL20" s="26"/>
      <c r="PCM20" s="26"/>
      <c r="PCN20" s="26"/>
      <c r="PCO20" s="26"/>
      <c r="PCP20" s="26"/>
      <c r="PCQ20" s="26"/>
      <c r="PCR20" s="26"/>
      <c r="PCS20" s="26"/>
      <c r="PCT20" s="26"/>
      <c r="PCU20" s="26"/>
      <c r="PCV20" s="26"/>
      <c r="PCW20" s="26"/>
      <c r="PCX20" s="26"/>
      <c r="PCY20" s="26"/>
      <c r="PCZ20" s="26"/>
      <c r="PDA20" s="26"/>
      <c r="PDB20" s="26"/>
      <c r="PDC20" s="26"/>
      <c r="PDD20" s="26"/>
      <c r="PDE20" s="26"/>
      <c r="PDF20" s="26"/>
      <c r="PDG20" s="26"/>
      <c r="PDH20" s="26"/>
      <c r="PDI20" s="26"/>
      <c r="PDJ20" s="26"/>
      <c r="PDK20" s="26"/>
      <c r="PDL20" s="26"/>
      <c r="PDM20" s="26"/>
      <c r="PDN20" s="26"/>
      <c r="PDO20" s="26"/>
      <c r="PDP20" s="26"/>
      <c r="PDQ20" s="26"/>
      <c r="PDR20" s="26"/>
      <c r="PDS20" s="26"/>
      <c r="PDT20" s="26"/>
      <c r="PDU20" s="26"/>
      <c r="PDV20" s="26"/>
      <c r="PDW20" s="26"/>
      <c r="PDX20" s="26"/>
      <c r="PDY20" s="26"/>
      <c r="PDZ20" s="26"/>
      <c r="PEA20" s="26"/>
      <c r="PEB20" s="26"/>
      <c r="PEC20" s="26"/>
      <c r="PED20" s="26"/>
      <c r="PEE20" s="26"/>
      <c r="PEF20" s="26"/>
      <c r="PEG20" s="26"/>
      <c r="PEH20" s="26"/>
      <c r="PEI20" s="26"/>
      <c r="PEJ20" s="26"/>
      <c r="PEK20" s="26"/>
      <c r="PEL20" s="26"/>
      <c r="PEM20" s="26"/>
      <c r="PEN20" s="26"/>
      <c r="PEO20" s="26"/>
      <c r="PEP20" s="26"/>
      <c r="PEQ20" s="26"/>
      <c r="PER20" s="26"/>
      <c r="PES20" s="26"/>
      <c r="PET20" s="26"/>
      <c r="PEU20" s="26"/>
      <c r="PEV20" s="26"/>
      <c r="PEW20" s="26"/>
      <c r="PEX20" s="26"/>
      <c r="PEY20" s="26"/>
      <c r="PEZ20" s="26"/>
      <c r="PFA20" s="26"/>
      <c r="PFB20" s="26"/>
      <c r="PFC20" s="26"/>
      <c r="PFD20" s="26"/>
      <c r="PFE20" s="26"/>
      <c r="PFF20" s="26"/>
      <c r="PFG20" s="26"/>
      <c r="PFH20" s="26"/>
      <c r="PFI20" s="26"/>
      <c r="PFJ20" s="26"/>
      <c r="PFK20" s="26"/>
      <c r="PFL20" s="26"/>
      <c r="PFM20" s="26"/>
      <c r="PFN20" s="26"/>
      <c r="PFO20" s="26"/>
      <c r="PFP20" s="26"/>
      <c r="PFQ20" s="26"/>
      <c r="PFR20" s="26"/>
      <c r="PFS20" s="26"/>
      <c r="PFT20" s="26"/>
      <c r="PFU20" s="26"/>
      <c r="PFV20" s="26"/>
      <c r="PFW20" s="26"/>
      <c r="PFX20" s="26"/>
      <c r="PFY20" s="26"/>
      <c r="PFZ20" s="26"/>
      <c r="PGA20" s="26"/>
      <c r="PGB20" s="26"/>
      <c r="PGC20" s="26"/>
      <c r="PGD20" s="26"/>
      <c r="PGE20" s="26"/>
      <c r="PGF20" s="26"/>
      <c r="PGG20" s="26"/>
      <c r="PGH20" s="26"/>
      <c r="PGI20" s="26"/>
      <c r="PGJ20" s="26"/>
      <c r="PGK20" s="26"/>
      <c r="PGL20" s="26"/>
      <c r="PGM20" s="26"/>
      <c r="PGN20" s="26"/>
      <c r="PGO20" s="26"/>
      <c r="PGP20" s="26"/>
      <c r="PGQ20" s="26"/>
      <c r="PGR20" s="26"/>
      <c r="PGS20" s="26"/>
      <c r="PGT20" s="26"/>
      <c r="PGU20" s="26"/>
      <c r="PGV20" s="26"/>
      <c r="PGW20" s="26"/>
      <c r="PGX20" s="26"/>
      <c r="PGY20" s="26"/>
      <c r="PGZ20" s="26"/>
      <c r="PHA20" s="26"/>
      <c r="PHB20" s="26"/>
      <c r="PHC20" s="26"/>
      <c r="PHD20" s="26"/>
      <c r="PHE20" s="26"/>
      <c r="PHF20" s="26"/>
      <c r="PHG20" s="26"/>
      <c r="PHH20" s="26"/>
      <c r="PHI20" s="26"/>
      <c r="PHJ20" s="26"/>
      <c r="PHK20" s="26"/>
      <c r="PHL20" s="26"/>
      <c r="PHM20" s="26"/>
      <c r="PHN20" s="26"/>
      <c r="PHO20" s="26"/>
      <c r="PHP20" s="26"/>
      <c r="PHQ20" s="26"/>
      <c r="PHR20" s="26"/>
      <c r="PHS20" s="26"/>
      <c r="PHT20" s="26"/>
      <c r="PHU20" s="26"/>
      <c r="PHV20" s="26"/>
      <c r="PHW20" s="26"/>
      <c r="PHX20" s="26"/>
      <c r="PHY20" s="26"/>
      <c r="PHZ20" s="26"/>
      <c r="PIA20" s="26"/>
      <c r="PIB20" s="26"/>
      <c r="PIC20" s="26"/>
      <c r="PID20" s="26"/>
      <c r="PIE20" s="26"/>
      <c r="PIF20" s="26"/>
      <c r="PIG20" s="26"/>
      <c r="PIH20" s="26"/>
      <c r="PII20" s="26"/>
      <c r="PIJ20" s="26"/>
      <c r="PIK20" s="26"/>
      <c r="PIL20" s="26"/>
      <c r="PIM20" s="26"/>
      <c r="PIN20" s="26"/>
      <c r="PIO20" s="26"/>
      <c r="PIP20" s="26"/>
      <c r="PIQ20" s="26"/>
      <c r="PIR20" s="26"/>
      <c r="PIS20" s="26"/>
      <c r="PIT20" s="26"/>
      <c r="PIU20" s="26"/>
      <c r="PIV20" s="26"/>
      <c r="PIW20" s="26"/>
      <c r="PIX20" s="26"/>
      <c r="PIY20" s="26"/>
      <c r="PIZ20" s="26"/>
      <c r="PJA20" s="26"/>
      <c r="PJB20" s="26"/>
      <c r="PJC20" s="26"/>
      <c r="PJD20" s="26"/>
      <c r="PJE20" s="26"/>
      <c r="PJF20" s="26"/>
      <c r="PJG20" s="26"/>
      <c r="PJH20" s="26"/>
      <c r="PJI20" s="26"/>
      <c r="PJJ20" s="26"/>
      <c r="PJK20" s="26"/>
      <c r="PJL20" s="26"/>
      <c r="PJM20" s="26"/>
      <c r="PJN20" s="26"/>
      <c r="PJO20" s="26"/>
      <c r="PJP20" s="26"/>
      <c r="PJQ20" s="26"/>
      <c r="PJR20" s="26"/>
      <c r="PJS20" s="26"/>
      <c r="PJT20" s="26"/>
      <c r="PJU20" s="26"/>
      <c r="PJV20" s="26"/>
      <c r="PJW20" s="26"/>
      <c r="PJX20" s="26"/>
      <c r="PJY20" s="26"/>
      <c r="PJZ20" s="26"/>
      <c r="PKA20" s="26"/>
      <c r="PKB20" s="26"/>
      <c r="PKC20" s="26"/>
      <c r="PKD20" s="26"/>
      <c r="PKE20" s="26"/>
      <c r="PKF20" s="26"/>
      <c r="PKG20" s="26"/>
      <c r="PKH20" s="26"/>
      <c r="PKI20" s="26"/>
      <c r="PKJ20" s="26"/>
      <c r="PKK20" s="26"/>
      <c r="PKL20" s="26"/>
      <c r="PKM20" s="26"/>
      <c r="PKN20" s="26"/>
      <c r="PKO20" s="26"/>
      <c r="PKP20" s="26"/>
      <c r="PKQ20" s="26"/>
      <c r="PKR20" s="26"/>
      <c r="PKS20" s="26"/>
      <c r="PKT20" s="26"/>
      <c r="PKU20" s="26"/>
      <c r="PKV20" s="26"/>
      <c r="PKW20" s="26"/>
      <c r="PKX20" s="26"/>
      <c r="PKY20" s="26"/>
      <c r="PKZ20" s="26"/>
      <c r="PLA20" s="26"/>
      <c r="PLB20" s="26"/>
      <c r="PLC20" s="26"/>
      <c r="PLD20" s="26"/>
      <c r="PLE20" s="26"/>
      <c r="PLF20" s="26"/>
      <c r="PLG20" s="26"/>
      <c r="PLH20" s="26"/>
      <c r="PLI20" s="26"/>
      <c r="PLJ20" s="26"/>
      <c r="PLK20" s="26"/>
      <c r="PLL20" s="26"/>
      <c r="PLM20" s="26"/>
      <c r="PLN20" s="26"/>
      <c r="PLO20" s="26"/>
      <c r="PLP20" s="26"/>
      <c r="PLQ20" s="26"/>
      <c r="PLR20" s="26"/>
      <c r="PLS20" s="26"/>
      <c r="PLT20" s="26"/>
      <c r="PLU20" s="26"/>
      <c r="PLV20" s="26"/>
      <c r="PLW20" s="26"/>
      <c r="PLX20" s="26"/>
      <c r="PLY20" s="26"/>
      <c r="PLZ20" s="26"/>
      <c r="PMA20" s="26"/>
      <c r="PMB20" s="26"/>
      <c r="PMC20" s="26"/>
      <c r="PMD20" s="26"/>
      <c r="PME20" s="26"/>
      <c r="PMF20" s="26"/>
      <c r="PMG20" s="26"/>
      <c r="PMH20" s="26"/>
      <c r="PMI20" s="26"/>
      <c r="PMJ20" s="26"/>
      <c r="PMK20" s="26"/>
      <c r="PML20" s="26"/>
      <c r="PMM20" s="26"/>
      <c r="PMN20" s="26"/>
      <c r="PMO20" s="26"/>
      <c r="PMP20" s="26"/>
      <c r="PMQ20" s="26"/>
      <c r="PMR20" s="26"/>
      <c r="PMS20" s="26"/>
      <c r="PMT20" s="26"/>
      <c r="PMU20" s="26"/>
      <c r="PMV20" s="26"/>
      <c r="PMW20" s="26"/>
      <c r="PMX20" s="26"/>
      <c r="PMY20" s="26"/>
      <c r="PMZ20" s="26"/>
      <c r="PNA20" s="26"/>
      <c r="PNB20" s="26"/>
      <c r="PNC20" s="26"/>
      <c r="PND20" s="26"/>
      <c r="PNE20" s="26"/>
      <c r="PNF20" s="26"/>
      <c r="PNG20" s="26"/>
      <c r="PNH20" s="26"/>
      <c r="PNI20" s="26"/>
      <c r="PNJ20" s="26"/>
      <c r="PNK20" s="26"/>
      <c r="PNL20" s="26"/>
      <c r="PNM20" s="26"/>
      <c r="PNN20" s="26"/>
      <c r="PNO20" s="26"/>
      <c r="PNP20" s="26"/>
      <c r="PNQ20" s="26"/>
      <c r="PNR20" s="26"/>
      <c r="PNS20" s="26"/>
      <c r="PNT20" s="26"/>
      <c r="PNU20" s="26"/>
      <c r="PNV20" s="26"/>
      <c r="PNW20" s="26"/>
      <c r="PNX20" s="26"/>
      <c r="PNY20" s="26"/>
      <c r="PNZ20" s="26"/>
      <c r="POA20" s="26"/>
      <c r="POB20" s="26"/>
      <c r="POC20" s="26"/>
      <c r="POD20" s="26"/>
      <c r="POE20" s="26"/>
      <c r="POF20" s="26"/>
      <c r="POG20" s="26"/>
      <c r="POH20" s="26"/>
      <c r="POI20" s="26"/>
      <c r="POJ20" s="26"/>
      <c r="POK20" s="26"/>
      <c r="POL20" s="26"/>
      <c r="POM20" s="26"/>
      <c r="PON20" s="26"/>
      <c r="POO20" s="26"/>
      <c r="POP20" s="26"/>
      <c r="POQ20" s="26"/>
      <c r="POR20" s="26"/>
      <c r="POS20" s="26"/>
      <c r="POT20" s="26"/>
      <c r="POU20" s="26"/>
      <c r="POV20" s="26"/>
      <c r="POW20" s="26"/>
      <c r="POX20" s="26"/>
      <c r="POY20" s="26"/>
      <c r="POZ20" s="26"/>
      <c r="PPA20" s="26"/>
      <c r="PPB20" s="26"/>
      <c r="PPC20" s="26"/>
      <c r="PPD20" s="26"/>
      <c r="PPE20" s="26"/>
      <c r="PPF20" s="26"/>
      <c r="PPG20" s="26"/>
      <c r="PPH20" s="26"/>
      <c r="PPI20" s="26"/>
      <c r="PPJ20" s="26"/>
      <c r="PPK20" s="26"/>
      <c r="PPL20" s="26"/>
      <c r="PPM20" s="26"/>
      <c r="PPN20" s="26"/>
      <c r="PPO20" s="26"/>
      <c r="PPP20" s="26"/>
      <c r="PPQ20" s="26"/>
      <c r="PPR20" s="26"/>
      <c r="PPS20" s="26"/>
      <c r="PPT20" s="26"/>
      <c r="PPU20" s="26"/>
      <c r="PPV20" s="26"/>
      <c r="PPW20" s="26"/>
      <c r="PPX20" s="26"/>
      <c r="PPY20" s="26"/>
      <c r="PPZ20" s="26"/>
      <c r="PQA20" s="26"/>
      <c r="PQB20" s="26"/>
      <c r="PQC20" s="26"/>
      <c r="PQD20" s="26"/>
      <c r="PQE20" s="26"/>
      <c r="PQF20" s="26"/>
      <c r="PQG20" s="26"/>
      <c r="PQH20" s="26"/>
      <c r="PQI20" s="26"/>
      <c r="PQJ20" s="26"/>
      <c r="PQK20" s="26"/>
      <c r="PQL20" s="26"/>
      <c r="PQM20" s="26"/>
      <c r="PQN20" s="26"/>
      <c r="PQO20" s="26"/>
      <c r="PQP20" s="26"/>
      <c r="PQQ20" s="26"/>
      <c r="PQR20" s="26"/>
      <c r="PQS20" s="26"/>
      <c r="PQT20" s="26"/>
      <c r="PQU20" s="26"/>
      <c r="PQV20" s="26"/>
      <c r="PQW20" s="26"/>
      <c r="PQX20" s="26"/>
      <c r="PQY20" s="26"/>
      <c r="PQZ20" s="26"/>
      <c r="PRA20" s="26"/>
      <c r="PRB20" s="26"/>
      <c r="PRC20" s="26"/>
      <c r="PRD20" s="26"/>
      <c r="PRE20" s="26"/>
      <c r="PRF20" s="26"/>
      <c r="PRG20" s="26"/>
      <c r="PRH20" s="26"/>
      <c r="PRI20" s="26"/>
      <c r="PRJ20" s="26"/>
      <c r="PRK20" s="26"/>
      <c r="PRL20" s="26"/>
      <c r="PRM20" s="26"/>
      <c r="PRN20" s="26"/>
      <c r="PRO20" s="26"/>
      <c r="PRP20" s="26"/>
      <c r="PRQ20" s="26"/>
      <c r="PRR20" s="26"/>
      <c r="PRS20" s="26"/>
      <c r="PRT20" s="26"/>
      <c r="PRU20" s="26"/>
      <c r="PRV20" s="26"/>
      <c r="PRW20" s="26"/>
      <c r="PRX20" s="26"/>
      <c r="PRY20" s="26"/>
      <c r="PRZ20" s="26"/>
      <c r="PSA20" s="26"/>
      <c r="PSB20" s="26"/>
      <c r="PSC20" s="26"/>
      <c r="PSD20" s="26"/>
      <c r="PSE20" s="26"/>
      <c r="PSF20" s="26"/>
      <c r="PSG20" s="26"/>
      <c r="PSH20" s="26"/>
      <c r="PSI20" s="26"/>
      <c r="PSJ20" s="26"/>
      <c r="PSK20" s="26"/>
      <c r="PSL20" s="26"/>
      <c r="PSM20" s="26"/>
      <c r="PSN20" s="26"/>
      <c r="PSO20" s="26"/>
      <c r="PSP20" s="26"/>
      <c r="PSQ20" s="26"/>
      <c r="PSR20" s="26"/>
      <c r="PSS20" s="26"/>
      <c r="PST20" s="26"/>
      <c r="PSU20" s="26"/>
      <c r="PSV20" s="26"/>
      <c r="PSW20" s="26"/>
      <c r="PSX20" s="26"/>
      <c r="PSY20" s="26"/>
      <c r="PSZ20" s="26"/>
      <c r="PTA20" s="26"/>
      <c r="PTB20" s="26"/>
      <c r="PTC20" s="26"/>
      <c r="PTD20" s="26"/>
      <c r="PTE20" s="26"/>
      <c r="PTF20" s="26"/>
      <c r="PTG20" s="26"/>
      <c r="PTH20" s="26"/>
      <c r="PTI20" s="26"/>
      <c r="PTJ20" s="26"/>
      <c r="PTK20" s="26"/>
      <c r="PTL20" s="26"/>
      <c r="PTM20" s="26"/>
      <c r="PTN20" s="26"/>
      <c r="PTO20" s="26"/>
      <c r="PTP20" s="26"/>
      <c r="PTQ20" s="26"/>
      <c r="PTR20" s="26"/>
      <c r="PTS20" s="26"/>
      <c r="PTT20" s="26"/>
      <c r="PTU20" s="26"/>
      <c r="PTV20" s="26"/>
      <c r="PTW20" s="26"/>
      <c r="PTX20" s="26"/>
      <c r="PTY20" s="26"/>
      <c r="PTZ20" s="26"/>
      <c r="PUA20" s="26"/>
      <c r="PUB20" s="26"/>
      <c r="PUC20" s="26"/>
      <c r="PUD20" s="26"/>
      <c r="PUE20" s="26"/>
      <c r="PUF20" s="26"/>
      <c r="PUG20" s="26"/>
      <c r="PUH20" s="26"/>
      <c r="PUI20" s="26"/>
      <c r="PUJ20" s="26"/>
      <c r="PUK20" s="26"/>
      <c r="PUL20" s="26"/>
      <c r="PUM20" s="26"/>
      <c r="PUN20" s="26"/>
      <c r="PUO20" s="26"/>
      <c r="PUP20" s="26"/>
      <c r="PUQ20" s="26"/>
      <c r="PUR20" s="26"/>
      <c r="PUS20" s="26"/>
      <c r="PUT20" s="26"/>
      <c r="PUU20" s="26"/>
      <c r="PUV20" s="26"/>
      <c r="PUW20" s="26"/>
      <c r="PUX20" s="26"/>
      <c r="PUY20" s="26"/>
      <c r="PUZ20" s="26"/>
      <c r="PVA20" s="26"/>
      <c r="PVB20" s="26"/>
      <c r="PVC20" s="26"/>
      <c r="PVD20" s="26"/>
      <c r="PVE20" s="26"/>
      <c r="PVF20" s="26"/>
      <c r="PVG20" s="26"/>
      <c r="PVH20" s="26"/>
      <c r="PVI20" s="26"/>
      <c r="PVJ20" s="26"/>
      <c r="PVK20" s="26"/>
      <c r="PVL20" s="26"/>
      <c r="PVM20" s="26"/>
      <c r="PVN20" s="26"/>
      <c r="PVO20" s="26"/>
      <c r="PVP20" s="26"/>
      <c r="PVQ20" s="26"/>
      <c r="PVR20" s="26"/>
      <c r="PVS20" s="26"/>
      <c r="PVT20" s="26"/>
      <c r="PVU20" s="26"/>
      <c r="PVV20" s="26"/>
      <c r="PVW20" s="26"/>
      <c r="PVX20" s="26"/>
      <c r="PVY20" s="26"/>
      <c r="PVZ20" s="26"/>
      <c r="PWA20" s="26"/>
      <c r="PWB20" s="26"/>
      <c r="PWC20" s="26"/>
      <c r="PWD20" s="26"/>
      <c r="PWE20" s="26"/>
      <c r="PWF20" s="26"/>
      <c r="PWG20" s="26"/>
      <c r="PWH20" s="26"/>
      <c r="PWI20" s="26"/>
      <c r="PWJ20" s="26"/>
      <c r="PWK20" s="26"/>
      <c r="PWL20" s="26"/>
      <c r="PWM20" s="26"/>
      <c r="PWN20" s="26"/>
      <c r="PWO20" s="26"/>
      <c r="PWP20" s="26"/>
      <c r="PWQ20" s="26"/>
      <c r="PWR20" s="26"/>
      <c r="PWS20" s="26"/>
      <c r="PWT20" s="26"/>
      <c r="PWU20" s="26"/>
      <c r="PWV20" s="26"/>
      <c r="PWW20" s="26"/>
      <c r="PWX20" s="26"/>
      <c r="PWY20" s="26"/>
      <c r="PWZ20" s="26"/>
      <c r="PXA20" s="26"/>
      <c r="PXB20" s="26"/>
      <c r="PXC20" s="26"/>
      <c r="PXD20" s="26"/>
      <c r="PXE20" s="26"/>
      <c r="PXF20" s="26"/>
      <c r="PXG20" s="26"/>
      <c r="PXH20" s="26"/>
      <c r="PXI20" s="26"/>
      <c r="PXJ20" s="26"/>
      <c r="PXK20" s="26"/>
      <c r="PXL20" s="26"/>
      <c r="PXM20" s="26"/>
      <c r="PXN20" s="26"/>
      <c r="PXO20" s="26"/>
      <c r="PXP20" s="26"/>
      <c r="PXQ20" s="26"/>
      <c r="PXR20" s="26"/>
      <c r="PXS20" s="26"/>
      <c r="PXT20" s="26"/>
      <c r="PXU20" s="26"/>
      <c r="PXV20" s="26"/>
      <c r="PXW20" s="26"/>
      <c r="PXX20" s="26"/>
      <c r="PXY20" s="26"/>
      <c r="PXZ20" s="26"/>
      <c r="PYA20" s="26"/>
      <c r="PYB20" s="26"/>
      <c r="PYC20" s="26"/>
      <c r="PYD20" s="26"/>
      <c r="PYE20" s="26"/>
      <c r="PYF20" s="26"/>
      <c r="PYG20" s="26"/>
      <c r="PYH20" s="26"/>
      <c r="PYI20" s="26"/>
      <c r="PYJ20" s="26"/>
      <c r="PYK20" s="26"/>
      <c r="PYL20" s="26"/>
      <c r="PYM20" s="26"/>
      <c r="PYN20" s="26"/>
      <c r="PYO20" s="26"/>
      <c r="PYP20" s="26"/>
      <c r="PYQ20" s="26"/>
      <c r="PYR20" s="26"/>
      <c r="PYS20" s="26"/>
      <c r="PYT20" s="26"/>
      <c r="PYU20" s="26"/>
      <c r="PYV20" s="26"/>
      <c r="PYW20" s="26"/>
      <c r="PYX20" s="26"/>
      <c r="PYY20" s="26"/>
      <c r="PYZ20" s="26"/>
      <c r="PZA20" s="26"/>
      <c r="PZB20" s="26"/>
      <c r="PZC20" s="26"/>
      <c r="PZD20" s="26"/>
      <c r="PZE20" s="26"/>
      <c r="PZF20" s="26"/>
      <c r="PZG20" s="26"/>
      <c r="PZH20" s="26"/>
      <c r="PZI20" s="26"/>
      <c r="PZJ20" s="26"/>
      <c r="PZK20" s="26"/>
      <c r="PZL20" s="26"/>
      <c r="PZM20" s="26"/>
      <c r="PZN20" s="26"/>
      <c r="PZO20" s="26"/>
      <c r="PZP20" s="26"/>
      <c r="PZQ20" s="26"/>
      <c r="PZR20" s="26"/>
      <c r="PZS20" s="26"/>
      <c r="PZT20" s="26"/>
      <c r="PZU20" s="26"/>
      <c r="PZV20" s="26"/>
      <c r="PZW20" s="26"/>
      <c r="PZX20" s="26"/>
      <c r="PZY20" s="26"/>
      <c r="PZZ20" s="26"/>
      <c r="QAA20" s="26"/>
      <c r="QAB20" s="26"/>
      <c r="QAC20" s="26"/>
      <c r="QAD20" s="26"/>
      <c r="QAE20" s="26"/>
      <c r="QAF20" s="26"/>
      <c r="QAG20" s="26"/>
      <c r="QAH20" s="26"/>
      <c r="QAI20" s="26"/>
      <c r="QAJ20" s="26"/>
      <c r="QAK20" s="26"/>
      <c r="QAL20" s="26"/>
      <c r="QAM20" s="26"/>
      <c r="QAN20" s="26"/>
      <c r="QAO20" s="26"/>
      <c r="QAP20" s="26"/>
      <c r="QAQ20" s="26"/>
      <c r="QAR20" s="26"/>
      <c r="QAS20" s="26"/>
      <c r="QAT20" s="26"/>
      <c r="QAU20" s="26"/>
      <c r="QAV20" s="26"/>
      <c r="QAW20" s="26"/>
      <c r="QAX20" s="26"/>
      <c r="QAY20" s="26"/>
      <c r="QAZ20" s="26"/>
      <c r="QBA20" s="26"/>
      <c r="QBB20" s="26"/>
      <c r="QBC20" s="26"/>
      <c r="QBD20" s="26"/>
      <c r="QBE20" s="26"/>
      <c r="QBF20" s="26"/>
      <c r="QBG20" s="26"/>
      <c r="QBH20" s="26"/>
      <c r="QBI20" s="26"/>
      <c r="QBJ20" s="26"/>
      <c r="QBK20" s="26"/>
      <c r="QBL20" s="26"/>
      <c r="QBM20" s="26"/>
      <c r="QBN20" s="26"/>
      <c r="QBO20" s="26"/>
      <c r="QBP20" s="26"/>
      <c r="QBQ20" s="26"/>
      <c r="QBR20" s="26"/>
      <c r="QBS20" s="26"/>
      <c r="QBT20" s="26"/>
      <c r="QBU20" s="26"/>
      <c r="QBV20" s="26"/>
      <c r="QBW20" s="26"/>
      <c r="QBX20" s="26"/>
      <c r="QBY20" s="26"/>
      <c r="QBZ20" s="26"/>
      <c r="QCA20" s="26"/>
      <c r="QCB20" s="26"/>
      <c r="QCC20" s="26"/>
      <c r="QCD20" s="26"/>
      <c r="QCE20" s="26"/>
      <c r="QCF20" s="26"/>
      <c r="QCG20" s="26"/>
      <c r="QCH20" s="26"/>
      <c r="QCI20" s="26"/>
      <c r="QCJ20" s="26"/>
      <c r="QCK20" s="26"/>
      <c r="QCL20" s="26"/>
      <c r="QCM20" s="26"/>
      <c r="QCN20" s="26"/>
      <c r="QCO20" s="26"/>
      <c r="QCP20" s="26"/>
      <c r="QCQ20" s="26"/>
      <c r="QCR20" s="26"/>
      <c r="QCS20" s="26"/>
      <c r="QCT20" s="26"/>
      <c r="QCU20" s="26"/>
      <c r="QCV20" s="26"/>
      <c r="QCW20" s="26"/>
      <c r="QCX20" s="26"/>
      <c r="QCY20" s="26"/>
      <c r="QCZ20" s="26"/>
      <c r="QDA20" s="26"/>
      <c r="QDB20" s="26"/>
      <c r="QDC20" s="26"/>
      <c r="QDD20" s="26"/>
      <c r="QDE20" s="26"/>
      <c r="QDF20" s="26"/>
      <c r="QDG20" s="26"/>
      <c r="QDH20" s="26"/>
      <c r="QDI20" s="26"/>
      <c r="QDJ20" s="26"/>
      <c r="QDK20" s="26"/>
      <c r="QDL20" s="26"/>
      <c r="QDM20" s="26"/>
      <c r="QDN20" s="26"/>
      <c r="QDO20" s="26"/>
      <c r="QDP20" s="26"/>
      <c r="QDQ20" s="26"/>
      <c r="QDR20" s="26"/>
      <c r="QDS20" s="26"/>
      <c r="QDT20" s="26"/>
      <c r="QDU20" s="26"/>
      <c r="QDV20" s="26"/>
      <c r="QDW20" s="26"/>
      <c r="QDX20" s="26"/>
      <c r="QDY20" s="26"/>
      <c r="QDZ20" s="26"/>
      <c r="QEA20" s="26"/>
      <c r="QEB20" s="26"/>
      <c r="QEC20" s="26"/>
      <c r="QED20" s="26"/>
      <c r="QEE20" s="26"/>
      <c r="QEF20" s="26"/>
      <c r="QEG20" s="26"/>
      <c r="QEH20" s="26"/>
      <c r="QEI20" s="26"/>
      <c r="QEJ20" s="26"/>
      <c r="QEK20" s="26"/>
      <c r="QEL20" s="26"/>
      <c r="QEM20" s="26"/>
      <c r="QEN20" s="26"/>
      <c r="QEO20" s="26"/>
      <c r="QEP20" s="26"/>
      <c r="QEQ20" s="26"/>
      <c r="QER20" s="26"/>
      <c r="QES20" s="26"/>
      <c r="QET20" s="26"/>
      <c r="QEU20" s="26"/>
      <c r="QEV20" s="26"/>
      <c r="QEW20" s="26"/>
      <c r="QEX20" s="26"/>
      <c r="QEY20" s="26"/>
      <c r="QEZ20" s="26"/>
      <c r="QFA20" s="26"/>
      <c r="QFB20" s="26"/>
      <c r="QFC20" s="26"/>
      <c r="QFD20" s="26"/>
      <c r="QFE20" s="26"/>
      <c r="QFF20" s="26"/>
      <c r="QFG20" s="26"/>
      <c r="QFH20" s="26"/>
      <c r="QFI20" s="26"/>
      <c r="QFJ20" s="26"/>
      <c r="QFK20" s="26"/>
      <c r="QFL20" s="26"/>
      <c r="QFM20" s="26"/>
      <c r="QFN20" s="26"/>
      <c r="QFO20" s="26"/>
      <c r="QFP20" s="26"/>
      <c r="QFQ20" s="26"/>
      <c r="QFR20" s="26"/>
      <c r="QFS20" s="26"/>
      <c r="QFT20" s="26"/>
      <c r="QFU20" s="26"/>
      <c r="QFV20" s="26"/>
      <c r="QFW20" s="26"/>
      <c r="QFX20" s="26"/>
      <c r="QFY20" s="26"/>
      <c r="QFZ20" s="26"/>
      <c r="QGA20" s="26"/>
      <c r="QGB20" s="26"/>
      <c r="QGC20" s="26"/>
      <c r="QGD20" s="26"/>
      <c r="QGE20" s="26"/>
      <c r="QGF20" s="26"/>
      <c r="QGG20" s="26"/>
      <c r="QGH20" s="26"/>
      <c r="QGI20" s="26"/>
      <c r="QGJ20" s="26"/>
      <c r="QGK20" s="26"/>
      <c r="QGL20" s="26"/>
      <c r="QGM20" s="26"/>
      <c r="QGN20" s="26"/>
      <c r="QGO20" s="26"/>
      <c r="QGP20" s="26"/>
      <c r="QGQ20" s="26"/>
      <c r="QGR20" s="26"/>
      <c r="QGS20" s="26"/>
      <c r="QGT20" s="26"/>
      <c r="QGU20" s="26"/>
      <c r="QGV20" s="26"/>
      <c r="QGW20" s="26"/>
      <c r="QGX20" s="26"/>
      <c r="QGY20" s="26"/>
      <c r="QGZ20" s="26"/>
      <c r="QHA20" s="26"/>
      <c r="QHB20" s="26"/>
      <c r="QHC20" s="26"/>
      <c r="QHD20" s="26"/>
      <c r="QHE20" s="26"/>
      <c r="QHF20" s="26"/>
      <c r="QHG20" s="26"/>
      <c r="QHH20" s="26"/>
      <c r="QHI20" s="26"/>
      <c r="QHJ20" s="26"/>
      <c r="QHK20" s="26"/>
      <c r="QHL20" s="26"/>
      <c r="QHM20" s="26"/>
      <c r="QHN20" s="26"/>
      <c r="QHO20" s="26"/>
      <c r="QHP20" s="26"/>
      <c r="QHQ20" s="26"/>
      <c r="QHR20" s="26"/>
      <c r="QHS20" s="26"/>
      <c r="QHT20" s="26"/>
      <c r="QHU20" s="26"/>
      <c r="QHV20" s="26"/>
      <c r="QHW20" s="26"/>
      <c r="QHX20" s="26"/>
      <c r="QHY20" s="26"/>
      <c r="QHZ20" s="26"/>
      <c r="QIA20" s="26"/>
      <c r="QIB20" s="26"/>
      <c r="QIC20" s="26"/>
      <c r="QID20" s="26"/>
      <c r="QIE20" s="26"/>
      <c r="QIF20" s="26"/>
      <c r="QIG20" s="26"/>
      <c r="QIH20" s="26"/>
      <c r="QII20" s="26"/>
      <c r="QIJ20" s="26"/>
      <c r="QIK20" s="26"/>
      <c r="QIL20" s="26"/>
      <c r="QIM20" s="26"/>
      <c r="QIN20" s="26"/>
      <c r="QIO20" s="26"/>
      <c r="QIP20" s="26"/>
      <c r="QIQ20" s="26"/>
      <c r="QIR20" s="26"/>
      <c r="QIS20" s="26"/>
      <c r="QIT20" s="26"/>
      <c r="QIU20" s="26"/>
      <c r="QIV20" s="26"/>
      <c r="QIW20" s="26"/>
      <c r="QIX20" s="26"/>
      <c r="QIY20" s="26"/>
      <c r="QIZ20" s="26"/>
      <c r="QJA20" s="26"/>
      <c r="QJB20" s="26"/>
      <c r="QJC20" s="26"/>
      <c r="QJD20" s="26"/>
      <c r="QJE20" s="26"/>
      <c r="QJF20" s="26"/>
      <c r="QJG20" s="26"/>
      <c r="QJH20" s="26"/>
      <c r="QJI20" s="26"/>
      <c r="QJJ20" s="26"/>
      <c r="QJK20" s="26"/>
      <c r="QJL20" s="26"/>
      <c r="QJM20" s="26"/>
      <c r="QJN20" s="26"/>
      <c r="QJO20" s="26"/>
      <c r="QJP20" s="26"/>
      <c r="QJQ20" s="26"/>
      <c r="QJR20" s="26"/>
      <c r="QJS20" s="26"/>
      <c r="QJT20" s="26"/>
      <c r="QJU20" s="26"/>
      <c r="QJV20" s="26"/>
      <c r="QJW20" s="26"/>
      <c r="QJX20" s="26"/>
      <c r="QJY20" s="26"/>
      <c r="QJZ20" s="26"/>
      <c r="QKA20" s="26"/>
      <c r="QKB20" s="26"/>
      <c r="QKC20" s="26"/>
      <c r="QKD20" s="26"/>
      <c r="QKE20" s="26"/>
      <c r="QKF20" s="26"/>
      <c r="QKG20" s="26"/>
      <c r="QKH20" s="26"/>
      <c r="QKI20" s="26"/>
      <c r="QKJ20" s="26"/>
      <c r="QKK20" s="26"/>
      <c r="QKL20" s="26"/>
      <c r="QKM20" s="26"/>
      <c r="QKN20" s="26"/>
      <c r="QKO20" s="26"/>
      <c r="QKP20" s="26"/>
      <c r="QKQ20" s="26"/>
      <c r="QKR20" s="26"/>
      <c r="QKS20" s="26"/>
      <c r="QKT20" s="26"/>
      <c r="QKU20" s="26"/>
      <c r="QKV20" s="26"/>
      <c r="QKW20" s="26"/>
      <c r="QKX20" s="26"/>
      <c r="QKY20" s="26"/>
      <c r="QKZ20" s="26"/>
      <c r="QLA20" s="26"/>
      <c r="QLB20" s="26"/>
      <c r="QLC20" s="26"/>
      <c r="QLD20" s="26"/>
      <c r="QLE20" s="26"/>
      <c r="QLF20" s="26"/>
      <c r="QLG20" s="26"/>
      <c r="QLH20" s="26"/>
      <c r="QLI20" s="26"/>
      <c r="QLJ20" s="26"/>
      <c r="QLK20" s="26"/>
      <c r="QLL20" s="26"/>
      <c r="QLM20" s="26"/>
      <c r="QLN20" s="26"/>
      <c r="QLO20" s="26"/>
      <c r="QLP20" s="26"/>
      <c r="QLQ20" s="26"/>
      <c r="QLR20" s="26"/>
      <c r="QLS20" s="26"/>
      <c r="QLT20" s="26"/>
      <c r="QLU20" s="26"/>
      <c r="QLV20" s="26"/>
      <c r="QLW20" s="26"/>
      <c r="QLX20" s="26"/>
      <c r="QLY20" s="26"/>
      <c r="QLZ20" s="26"/>
      <c r="QMA20" s="26"/>
      <c r="QMB20" s="26"/>
      <c r="QMC20" s="26"/>
      <c r="QMD20" s="26"/>
      <c r="QME20" s="26"/>
      <c r="QMF20" s="26"/>
      <c r="QMG20" s="26"/>
      <c r="QMH20" s="26"/>
      <c r="QMI20" s="26"/>
      <c r="QMJ20" s="26"/>
      <c r="QMK20" s="26"/>
      <c r="QML20" s="26"/>
      <c r="QMM20" s="26"/>
      <c r="QMN20" s="26"/>
      <c r="QMO20" s="26"/>
      <c r="QMP20" s="26"/>
      <c r="QMQ20" s="26"/>
      <c r="QMR20" s="26"/>
      <c r="QMS20" s="26"/>
      <c r="QMT20" s="26"/>
      <c r="QMU20" s="26"/>
      <c r="QMV20" s="26"/>
      <c r="QMW20" s="26"/>
      <c r="QMX20" s="26"/>
      <c r="QMY20" s="26"/>
      <c r="QMZ20" s="26"/>
      <c r="QNA20" s="26"/>
      <c r="QNB20" s="26"/>
      <c r="QNC20" s="26"/>
      <c r="QND20" s="26"/>
      <c r="QNE20" s="26"/>
      <c r="QNF20" s="26"/>
      <c r="QNG20" s="26"/>
      <c r="QNH20" s="26"/>
      <c r="QNI20" s="26"/>
      <c r="QNJ20" s="26"/>
      <c r="QNK20" s="26"/>
      <c r="QNL20" s="26"/>
      <c r="QNM20" s="26"/>
      <c r="QNN20" s="26"/>
      <c r="QNO20" s="26"/>
      <c r="QNP20" s="26"/>
      <c r="QNQ20" s="26"/>
      <c r="QNR20" s="26"/>
      <c r="QNS20" s="26"/>
      <c r="QNT20" s="26"/>
      <c r="QNU20" s="26"/>
      <c r="QNV20" s="26"/>
      <c r="QNW20" s="26"/>
      <c r="QNX20" s="26"/>
      <c r="QNY20" s="26"/>
      <c r="QNZ20" s="26"/>
      <c r="QOA20" s="26"/>
      <c r="QOB20" s="26"/>
      <c r="QOC20" s="26"/>
      <c r="QOD20" s="26"/>
      <c r="QOE20" s="26"/>
      <c r="QOF20" s="26"/>
      <c r="QOG20" s="26"/>
      <c r="QOH20" s="26"/>
      <c r="QOI20" s="26"/>
      <c r="QOJ20" s="26"/>
      <c r="QOK20" s="26"/>
      <c r="QOL20" s="26"/>
      <c r="QOM20" s="26"/>
      <c r="QON20" s="26"/>
      <c r="QOO20" s="26"/>
      <c r="QOP20" s="26"/>
      <c r="QOQ20" s="26"/>
      <c r="QOR20" s="26"/>
      <c r="QOS20" s="26"/>
      <c r="QOT20" s="26"/>
      <c r="QOU20" s="26"/>
      <c r="QOV20" s="26"/>
      <c r="QOW20" s="26"/>
      <c r="QOX20" s="26"/>
      <c r="QOY20" s="26"/>
      <c r="QOZ20" s="26"/>
      <c r="QPA20" s="26"/>
      <c r="QPB20" s="26"/>
      <c r="QPC20" s="26"/>
      <c r="QPD20" s="26"/>
      <c r="QPE20" s="26"/>
      <c r="QPF20" s="26"/>
      <c r="QPG20" s="26"/>
      <c r="QPH20" s="26"/>
      <c r="QPI20" s="26"/>
      <c r="QPJ20" s="26"/>
      <c r="QPK20" s="26"/>
      <c r="QPL20" s="26"/>
      <c r="QPM20" s="26"/>
      <c r="QPN20" s="26"/>
      <c r="QPO20" s="26"/>
      <c r="QPP20" s="26"/>
      <c r="QPQ20" s="26"/>
      <c r="QPR20" s="26"/>
      <c r="QPS20" s="26"/>
      <c r="QPT20" s="26"/>
      <c r="QPU20" s="26"/>
      <c r="QPV20" s="26"/>
      <c r="QPW20" s="26"/>
      <c r="QPX20" s="26"/>
      <c r="QPY20" s="26"/>
      <c r="QPZ20" s="26"/>
      <c r="QQA20" s="26"/>
      <c r="QQB20" s="26"/>
      <c r="QQC20" s="26"/>
      <c r="QQD20" s="26"/>
      <c r="QQE20" s="26"/>
      <c r="QQF20" s="26"/>
      <c r="QQG20" s="26"/>
      <c r="QQH20" s="26"/>
      <c r="QQI20" s="26"/>
      <c r="QQJ20" s="26"/>
      <c r="QQK20" s="26"/>
      <c r="QQL20" s="26"/>
      <c r="QQM20" s="26"/>
      <c r="QQN20" s="26"/>
      <c r="QQO20" s="26"/>
      <c r="QQP20" s="26"/>
      <c r="QQQ20" s="26"/>
      <c r="QQR20" s="26"/>
      <c r="QQS20" s="26"/>
      <c r="QQT20" s="26"/>
      <c r="QQU20" s="26"/>
      <c r="QQV20" s="26"/>
      <c r="QQW20" s="26"/>
      <c r="QQX20" s="26"/>
      <c r="QQY20" s="26"/>
      <c r="QQZ20" s="26"/>
      <c r="QRA20" s="26"/>
      <c r="QRB20" s="26"/>
      <c r="QRC20" s="26"/>
      <c r="QRD20" s="26"/>
      <c r="QRE20" s="26"/>
      <c r="QRF20" s="26"/>
      <c r="QRG20" s="26"/>
      <c r="QRH20" s="26"/>
      <c r="QRI20" s="26"/>
      <c r="QRJ20" s="26"/>
      <c r="QRK20" s="26"/>
      <c r="QRL20" s="26"/>
      <c r="QRM20" s="26"/>
      <c r="QRN20" s="26"/>
      <c r="QRO20" s="26"/>
      <c r="QRP20" s="26"/>
      <c r="QRQ20" s="26"/>
      <c r="QRR20" s="26"/>
      <c r="QRS20" s="26"/>
      <c r="QRT20" s="26"/>
      <c r="QRU20" s="26"/>
      <c r="QRV20" s="26"/>
      <c r="QRW20" s="26"/>
      <c r="QRX20" s="26"/>
      <c r="QRY20" s="26"/>
      <c r="QRZ20" s="26"/>
      <c r="QSA20" s="26"/>
      <c r="QSB20" s="26"/>
      <c r="QSC20" s="26"/>
      <c r="QSD20" s="26"/>
      <c r="QSE20" s="26"/>
      <c r="QSF20" s="26"/>
      <c r="QSG20" s="26"/>
      <c r="QSH20" s="26"/>
      <c r="QSI20" s="26"/>
      <c r="QSJ20" s="26"/>
      <c r="QSK20" s="26"/>
      <c r="QSL20" s="26"/>
      <c r="QSM20" s="26"/>
      <c r="QSN20" s="26"/>
      <c r="QSO20" s="26"/>
      <c r="QSP20" s="26"/>
      <c r="QSQ20" s="26"/>
      <c r="QSR20" s="26"/>
      <c r="QSS20" s="26"/>
      <c r="QST20" s="26"/>
      <c r="QSU20" s="26"/>
      <c r="QSV20" s="26"/>
      <c r="QSW20" s="26"/>
      <c r="QSX20" s="26"/>
      <c r="QSY20" s="26"/>
      <c r="QSZ20" s="26"/>
      <c r="QTA20" s="26"/>
      <c r="QTB20" s="26"/>
      <c r="QTC20" s="26"/>
      <c r="QTD20" s="26"/>
      <c r="QTE20" s="26"/>
      <c r="QTF20" s="26"/>
      <c r="QTG20" s="26"/>
      <c r="QTH20" s="26"/>
      <c r="QTI20" s="26"/>
      <c r="QTJ20" s="26"/>
      <c r="QTK20" s="26"/>
      <c r="QTL20" s="26"/>
      <c r="QTM20" s="26"/>
      <c r="QTN20" s="26"/>
      <c r="QTO20" s="26"/>
      <c r="QTP20" s="26"/>
      <c r="QTQ20" s="26"/>
      <c r="QTR20" s="26"/>
      <c r="QTS20" s="26"/>
      <c r="QTT20" s="26"/>
      <c r="QTU20" s="26"/>
      <c r="QTV20" s="26"/>
      <c r="QTW20" s="26"/>
      <c r="QTX20" s="26"/>
      <c r="QTY20" s="26"/>
      <c r="QTZ20" s="26"/>
      <c r="QUA20" s="26"/>
      <c r="QUB20" s="26"/>
      <c r="QUC20" s="26"/>
      <c r="QUD20" s="26"/>
      <c r="QUE20" s="26"/>
      <c r="QUF20" s="26"/>
      <c r="QUG20" s="26"/>
      <c r="QUH20" s="26"/>
      <c r="QUI20" s="26"/>
      <c r="QUJ20" s="26"/>
      <c r="QUK20" s="26"/>
      <c r="QUL20" s="26"/>
      <c r="QUM20" s="26"/>
      <c r="QUN20" s="26"/>
      <c r="QUO20" s="26"/>
      <c r="QUP20" s="26"/>
      <c r="QUQ20" s="26"/>
      <c r="QUR20" s="26"/>
      <c r="QUS20" s="26"/>
      <c r="QUT20" s="26"/>
      <c r="QUU20" s="26"/>
      <c r="QUV20" s="26"/>
      <c r="QUW20" s="26"/>
      <c r="QUX20" s="26"/>
      <c r="QUY20" s="26"/>
      <c r="QUZ20" s="26"/>
      <c r="QVA20" s="26"/>
      <c r="QVB20" s="26"/>
      <c r="QVC20" s="26"/>
      <c r="QVD20" s="26"/>
      <c r="QVE20" s="26"/>
      <c r="QVF20" s="26"/>
      <c r="QVG20" s="26"/>
      <c r="QVH20" s="26"/>
      <c r="QVI20" s="26"/>
      <c r="QVJ20" s="26"/>
      <c r="QVK20" s="26"/>
      <c r="QVL20" s="26"/>
      <c r="QVM20" s="26"/>
      <c r="QVN20" s="26"/>
      <c r="QVO20" s="26"/>
      <c r="QVP20" s="26"/>
      <c r="QVQ20" s="26"/>
      <c r="QVR20" s="26"/>
      <c r="QVS20" s="26"/>
      <c r="QVT20" s="26"/>
      <c r="QVU20" s="26"/>
      <c r="QVV20" s="26"/>
      <c r="QVW20" s="26"/>
      <c r="QVX20" s="26"/>
      <c r="QVY20" s="26"/>
      <c r="QVZ20" s="26"/>
      <c r="QWA20" s="26"/>
      <c r="QWB20" s="26"/>
      <c r="QWC20" s="26"/>
      <c r="QWD20" s="26"/>
      <c r="QWE20" s="26"/>
      <c r="QWF20" s="26"/>
      <c r="QWG20" s="26"/>
      <c r="QWH20" s="26"/>
      <c r="QWI20" s="26"/>
      <c r="QWJ20" s="26"/>
      <c r="QWK20" s="26"/>
      <c r="QWL20" s="26"/>
      <c r="QWM20" s="26"/>
      <c r="QWN20" s="26"/>
      <c r="QWO20" s="26"/>
      <c r="QWP20" s="26"/>
      <c r="QWQ20" s="26"/>
      <c r="QWR20" s="26"/>
      <c r="QWS20" s="26"/>
      <c r="QWT20" s="26"/>
      <c r="QWU20" s="26"/>
      <c r="QWV20" s="26"/>
      <c r="QWW20" s="26"/>
      <c r="QWX20" s="26"/>
      <c r="QWY20" s="26"/>
      <c r="QWZ20" s="26"/>
      <c r="QXA20" s="26"/>
      <c r="QXB20" s="26"/>
      <c r="QXC20" s="26"/>
      <c r="QXD20" s="26"/>
      <c r="QXE20" s="26"/>
      <c r="QXF20" s="26"/>
      <c r="QXG20" s="26"/>
      <c r="QXH20" s="26"/>
      <c r="QXI20" s="26"/>
      <c r="QXJ20" s="26"/>
      <c r="QXK20" s="26"/>
      <c r="QXL20" s="26"/>
      <c r="QXM20" s="26"/>
      <c r="QXN20" s="26"/>
      <c r="QXO20" s="26"/>
      <c r="QXP20" s="26"/>
      <c r="QXQ20" s="26"/>
      <c r="QXR20" s="26"/>
      <c r="QXS20" s="26"/>
      <c r="QXT20" s="26"/>
      <c r="QXU20" s="26"/>
      <c r="QXV20" s="26"/>
      <c r="QXW20" s="26"/>
      <c r="QXX20" s="26"/>
      <c r="QXY20" s="26"/>
      <c r="QXZ20" s="26"/>
      <c r="QYA20" s="26"/>
      <c r="QYB20" s="26"/>
      <c r="QYC20" s="26"/>
      <c r="QYD20" s="26"/>
      <c r="QYE20" s="26"/>
      <c r="QYF20" s="26"/>
      <c r="QYG20" s="26"/>
      <c r="QYH20" s="26"/>
      <c r="QYI20" s="26"/>
      <c r="QYJ20" s="26"/>
      <c r="QYK20" s="26"/>
      <c r="QYL20" s="26"/>
      <c r="QYM20" s="26"/>
      <c r="QYN20" s="26"/>
      <c r="QYO20" s="26"/>
      <c r="QYP20" s="26"/>
      <c r="QYQ20" s="26"/>
      <c r="QYR20" s="26"/>
      <c r="QYS20" s="26"/>
      <c r="QYT20" s="26"/>
      <c r="QYU20" s="26"/>
      <c r="QYV20" s="26"/>
      <c r="QYW20" s="26"/>
      <c r="QYX20" s="26"/>
      <c r="QYY20" s="26"/>
      <c r="QYZ20" s="26"/>
      <c r="QZA20" s="26"/>
      <c r="QZB20" s="26"/>
      <c r="QZC20" s="26"/>
      <c r="QZD20" s="26"/>
      <c r="QZE20" s="26"/>
      <c r="QZF20" s="26"/>
      <c r="QZG20" s="26"/>
      <c r="QZH20" s="26"/>
      <c r="QZI20" s="26"/>
      <c r="QZJ20" s="26"/>
      <c r="QZK20" s="26"/>
      <c r="QZL20" s="26"/>
      <c r="QZM20" s="26"/>
      <c r="QZN20" s="26"/>
      <c r="QZO20" s="26"/>
      <c r="QZP20" s="26"/>
      <c r="QZQ20" s="26"/>
      <c r="QZR20" s="26"/>
      <c r="QZS20" s="26"/>
      <c r="QZT20" s="26"/>
      <c r="QZU20" s="26"/>
      <c r="QZV20" s="26"/>
      <c r="QZW20" s="26"/>
      <c r="QZX20" s="26"/>
      <c r="QZY20" s="26"/>
      <c r="QZZ20" s="26"/>
      <c r="RAA20" s="26"/>
      <c r="RAB20" s="26"/>
      <c r="RAC20" s="26"/>
      <c r="RAD20" s="26"/>
      <c r="RAE20" s="26"/>
      <c r="RAF20" s="26"/>
      <c r="RAG20" s="26"/>
      <c r="RAH20" s="26"/>
      <c r="RAI20" s="26"/>
      <c r="RAJ20" s="26"/>
      <c r="RAK20" s="26"/>
      <c r="RAL20" s="26"/>
      <c r="RAM20" s="26"/>
      <c r="RAN20" s="26"/>
      <c r="RAO20" s="26"/>
      <c r="RAP20" s="26"/>
      <c r="RAQ20" s="26"/>
      <c r="RAR20" s="26"/>
      <c r="RAS20" s="26"/>
      <c r="RAT20" s="26"/>
      <c r="RAU20" s="26"/>
      <c r="RAV20" s="26"/>
      <c r="RAW20" s="26"/>
      <c r="RAX20" s="26"/>
      <c r="RAY20" s="26"/>
      <c r="RAZ20" s="26"/>
      <c r="RBA20" s="26"/>
      <c r="RBB20" s="26"/>
      <c r="RBC20" s="26"/>
      <c r="RBD20" s="26"/>
      <c r="RBE20" s="26"/>
      <c r="RBF20" s="26"/>
      <c r="RBG20" s="26"/>
      <c r="RBH20" s="26"/>
      <c r="RBI20" s="26"/>
      <c r="RBJ20" s="26"/>
      <c r="RBK20" s="26"/>
      <c r="RBL20" s="26"/>
      <c r="RBM20" s="26"/>
      <c r="RBN20" s="26"/>
      <c r="RBO20" s="26"/>
      <c r="RBP20" s="26"/>
      <c r="RBQ20" s="26"/>
      <c r="RBR20" s="26"/>
      <c r="RBS20" s="26"/>
      <c r="RBT20" s="26"/>
      <c r="RBU20" s="26"/>
      <c r="RBV20" s="26"/>
      <c r="RBW20" s="26"/>
      <c r="RBX20" s="26"/>
      <c r="RBY20" s="26"/>
      <c r="RBZ20" s="26"/>
      <c r="RCA20" s="26"/>
      <c r="RCB20" s="26"/>
      <c r="RCC20" s="26"/>
      <c r="RCD20" s="26"/>
      <c r="RCE20" s="26"/>
      <c r="RCF20" s="26"/>
      <c r="RCG20" s="26"/>
      <c r="RCH20" s="26"/>
      <c r="RCI20" s="26"/>
      <c r="RCJ20" s="26"/>
      <c r="RCK20" s="26"/>
      <c r="RCL20" s="26"/>
      <c r="RCM20" s="26"/>
      <c r="RCN20" s="26"/>
      <c r="RCO20" s="26"/>
      <c r="RCP20" s="26"/>
      <c r="RCQ20" s="26"/>
      <c r="RCR20" s="26"/>
      <c r="RCS20" s="26"/>
      <c r="RCT20" s="26"/>
      <c r="RCU20" s="26"/>
      <c r="RCV20" s="26"/>
      <c r="RCW20" s="26"/>
      <c r="RCX20" s="26"/>
      <c r="RCY20" s="26"/>
      <c r="RCZ20" s="26"/>
      <c r="RDA20" s="26"/>
      <c r="RDB20" s="26"/>
      <c r="RDC20" s="26"/>
      <c r="RDD20" s="26"/>
      <c r="RDE20" s="26"/>
      <c r="RDF20" s="26"/>
      <c r="RDG20" s="26"/>
      <c r="RDH20" s="26"/>
      <c r="RDI20" s="26"/>
      <c r="RDJ20" s="26"/>
      <c r="RDK20" s="26"/>
      <c r="RDL20" s="26"/>
      <c r="RDM20" s="26"/>
      <c r="RDN20" s="26"/>
      <c r="RDO20" s="26"/>
      <c r="RDP20" s="26"/>
      <c r="RDQ20" s="26"/>
      <c r="RDR20" s="26"/>
      <c r="RDS20" s="26"/>
      <c r="RDT20" s="26"/>
      <c r="RDU20" s="26"/>
      <c r="RDV20" s="26"/>
      <c r="RDW20" s="26"/>
      <c r="RDX20" s="26"/>
      <c r="RDY20" s="26"/>
      <c r="RDZ20" s="26"/>
      <c r="REA20" s="26"/>
      <c r="REB20" s="26"/>
      <c r="REC20" s="26"/>
      <c r="RED20" s="26"/>
      <c r="REE20" s="26"/>
      <c r="REF20" s="26"/>
      <c r="REG20" s="26"/>
      <c r="REH20" s="26"/>
      <c r="REI20" s="26"/>
      <c r="REJ20" s="26"/>
      <c r="REK20" s="26"/>
      <c r="REL20" s="26"/>
      <c r="REM20" s="26"/>
      <c r="REN20" s="26"/>
      <c r="REO20" s="26"/>
      <c r="REP20" s="26"/>
      <c r="REQ20" s="26"/>
      <c r="RER20" s="26"/>
      <c r="RES20" s="26"/>
      <c r="RET20" s="26"/>
      <c r="REU20" s="26"/>
      <c r="REV20" s="26"/>
      <c r="REW20" s="26"/>
      <c r="REX20" s="26"/>
      <c r="REY20" s="26"/>
      <c r="REZ20" s="26"/>
      <c r="RFA20" s="26"/>
      <c r="RFB20" s="26"/>
      <c r="RFC20" s="26"/>
      <c r="RFD20" s="26"/>
      <c r="RFE20" s="26"/>
      <c r="RFF20" s="26"/>
      <c r="RFG20" s="26"/>
      <c r="RFH20" s="26"/>
      <c r="RFI20" s="26"/>
      <c r="RFJ20" s="26"/>
      <c r="RFK20" s="26"/>
      <c r="RFL20" s="26"/>
      <c r="RFM20" s="26"/>
      <c r="RFN20" s="26"/>
      <c r="RFO20" s="26"/>
      <c r="RFP20" s="26"/>
      <c r="RFQ20" s="26"/>
      <c r="RFR20" s="26"/>
      <c r="RFS20" s="26"/>
      <c r="RFT20" s="26"/>
      <c r="RFU20" s="26"/>
      <c r="RFV20" s="26"/>
      <c r="RFW20" s="26"/>
      <c r="RFX20" s="26"/>
      <c r="RFY20" s="26"/>
      <c r="RFZ20" s="26"/>
      <c r="RGA20" s="26"/>
      <c r="RGB20" s="26"/>
      <c r="RGC20" s="26"/>
      <c r="RGD20" s="26"/>
      <c r="RGE20" s="26"/>
      <c r="RGF20" s="26"/>
      <c r="RGG20" s="26"/>
      <c r="RGH20" s="26"/>
      <c r="RGI20" s="26"/>
      <c r="RGJ20" s="26"/>
      <c r="RGK20" s="26"/>
      <c r="RGL20" s="26"/>
      <c r="RGM20" s="26"/>
      <c r="RGN20" s="26"/>
      <c r="RGO20" s="26"/>
      <c r="RGP20" s="26"/>
      <c r="RGQ20" s="26"/>
      <c r="RGR20" s="26"/>
      <c r="RGS20" s="26"/>
      <c r="RGT20" s="26"/>
      <c r="RGU20" s="26"/>
      <c r="RGV20" s="26"/>
      <c r="RGW20" s="26"/>
      <c r="RGX20" s="26"/>
      <c r="RGY20" s="26"/>
      <c r="RGZ20" s="26"/>
      <c r="RHA20" s="26"/>
      <c r="RHB20" s="26"/>
      <c r="RHC20" s="26"/>
      <c r="RHD20" s="26"/>
      <c r="RHE20" s="26"/>
      <c r="RHF20" s="26"/>
      <c r="RHG20" s="26"/>
      <c r="RHH20" s="26"/>
      <c r="RHI20" s="26"/>
      <c r="RHJ20" s="26"/>
      <c r="RHK20" s="26"/>
      <c r="RHL20" s="26"/>
      <c r="RHM20" s="26"/>
      <c r="RHN20" s="26"/>
      <c r="RHO20" s="26"/>
      <c r="RHP20" s="26"/>
      <c r="RHQ20" s="26"/>
      <c r="RHR20" s="26"/>
      <c r="RHS20" s="26"/>
      <c r="RHT20" s="26"/>
      <c r="RHU20" s="26"/>
      <c r="RHV20" s="26"/>
      <c r="RHW20" s="26"/>
      <c r="RHX20" s="26"/>
      <c r="RHY20" s="26"/>
      <c r="RHZ20" s="26"/>
      <c r="RIA20" s="26"/>
      <c r="RIB20" s="26"/>
      <c r="RIC20" s="26"/>
      <c r="RID20" s="26"/>
      <c r="RIE20" s="26"/>
      <c r="RIF20" s="26"/>
      <c r="RIG20" s="26"/>
      <c r="RIH20" s="26"/>
      <c r="RII20" s="26"/>
      <c r="RIJ20" s="26"/>
      <c r="RIK20" s="26"/>
      <c r="RIL20" s="26"/>
      <c r="RIM20" s="26"/>
      <c r="RIN20" s="26"/>
      <c r="RIO20" s="26"/>
      <c r="RIP20" s="26"/>
      <c r="RIQ20" s="26"/>
      <c r="RIR20" s="26"/>
      <c r="RIS20" s="26"/>
      <c r="RIT20" s="26"/>
      <c r="RIU20" s="26"/>
      <c r="RIV20" s="26"/>
      <c r="RIW20" s="26"/>
      <c r="RIX20" s="26"/>
      <c r="RIY20" s="26"/>
      <c r="RIZ20" s="26"/>
      <c r="RJA20" s="26"/>
      <c r="RJB20" s="26"/>
      <c r="RJC20" s="26"/>
      <c r="RJD20" s="26"/>
      <c r="RJE20" s="26"/>
      <c r="RJF20" s="26"/>
      <c r="RJG20" s="26"/>
      <c r="RJH20" s="26"/>
      <c r="RJI20" s="26"/>
      <c r="RJJ20" s="26"/>
      <c r="RJK20" s="26"/>
      <c r="RJL20" s="26"/>
      <c r="RJM20" s="26"/>
      <c r="RJN20" s="26"/>
      <c r="RJO20" s="26"/>
      <c r="RJP20" s="26"/>
      <c r="RJQ20" s="26"/>
      <c r="RJR20" s="26"/>
      <c r="RJS20" s="26"/>
      <c r="RJT20" s="26"/>
      <c r="RJU20" s="26"/>
      <c r="RJV20" s="26"/>
      <c r="RJW20" s="26"/>
      <c r="RJX20" s="26"/>
      <c r="RJY20" s="26"/>
      <c r="RJZ20" s="26"/>
      <c r="RKA20" s="26"/>
      <c r="RKB20" s="26"/>
      <c r="RKC20" s="26"/>
      <c r="RKD20" s="26"/>
      <c r="RKE20" s="26"/>
      <c r="RKF20" s="26"/>
      <c r="RKG20" s="26"/>
      <c r="RKH20" s="26"/>
      <c r="RKI20" s="26"/>
      <c r="RKJ20" s="26"/>
      <c r="RKK20" s="26"/>
      <c r="RKL20" s="26"/>
      <c r="RKM20" s="26"/>
      <c r="RKN20" s="26"/>
      <c r="RKO20" s="26"/>
      <c r="RKP20" s="26"/>
      <c r="RKQ20" s="26"/>
      <c r="RKR20" s="26"/>
      <c r="RKS20" s="26"/>
      <c r="RKT20" s="26"/>
      <c r="RKU20" s="26"/>
      <c r="RKV20" s="26"/>
      <c r="RKW20" s="26"/>
      <c r="RKX20" s="26"/>
      <c r="RKY20" s="26"/>
      <c r="RKZ20" s="26"/>
      <c r="RLA20" s="26"/>
      <c r="RLB20" s="26"/>
      <c r="RLC20" s="26"/>
      <c r="RLD20" s="26"/>
      <c r="RLE20" s="26"/>
      <c r="RLF20" s="26"/>
      <c r="RLG20" s="26"/>
      <c r="RLH20" s="26"/>
      <c r="RLI20" s="26"/>
      <c r="RLJ20" s="26"/>
      <c r="RLK20" s="26"/>
      <c r="RLL20" s="26"/>
      <c r="RLM20" s="26"/>
      <c r="RLN20" s="26"/>
      <c r="RLO20" s="26"/>
      <c r="RLP20" s="26"/>
      <c r="RLQ20" s="26"/>
      <c r="RLR20" s="26"/>
      <c r="RLS20" s="26"/>
      <c r="RLT20" s="26"/>
      <c r="RLU20" s="26"/>
      <c r="RLV20" s="26"/>
      <c r="RLW20" s="26"/>
      <c r="RLX20" s="26"/>
      <c r="RLY20" s="26"/>
      <c r="RLZ20" s="26"/>
      <c r="RMA20" s="26"/>
      <c r="RMB20" s="26"/>
      <c r="RMC20" s="26"/>
      <c r="RMD20" s="26"/>
      <c r="RME20" s="26"/>
      <c r="RMF20" s="26"/>
      <c r="RMG20" s="26"/>
      <c r="RMH20" s="26"/>
      <c r="RMI20" s="26"/>
      <c r="RMJ20" s="26"/>
      <c r="RMK20" s="26"/>
      <c r="RML20" s="26"/>
      <c r="RMM20" s="26"/>
      <c r="RMN20" s="26"/>
      <c r="RMO20" s="26"/>
      <c r="RMP20" s="26"/>
      <c r="RMQ20" s="26"/>
      <c r="RMR20" s="26"/>
      <c r="RMS20" s="26"/>
      <c r="RMT20" s="26"/>
      <c r="RMU20" s="26"/>
      <c r="RMV20" s="26"/>
      <c r="RMW20" s="26"/>
      <c r="RMX20" s="26"/>
      <c r="RMY20" s="26"/>
      <c r="RMZ20" s="26"/>
      <c r="RNA20" s="26"/>
      <c r="RNB20" s="26"/>
      <c r="RNC20" s="26"/>
      <c r="RND20" s="26"/>
      <c r="RNE20" s="26"/>
      <c r="RNF20" s="26"/>
      <c r="RNG20" s="26"/>
      <c r="RNH20" s="26"/>
      <c r="RNI20" s="26"/>
      <c r="RNJ20" s="26"/>
      <c r="RNK20" s="26"/>
      <c r="RNL20" s="26"/>
      <c r="RNM20" s="26"/>
      <c r="RNN20" s="26"/>
      <c r="RNO20" s="26"/>
      <c r="RNP20" s="26"/>
      <c r="RNQ20" s="26"/>
      <c r="RNR20" s="26"/>
      <c r="RNS20" s="26"/>
      <c r="RNT20" s="26"/>
      <c r="RNU20" s="26"/>
      <c r="RNV20" s="26"/>
      <c r="RNW20" s="26"/>
      <c r="RNX20" s="26"/>
      <c r="RNY20" s="26"/>
      <c r="RNZ20" s="26"/>
      <c r="ROA20" s="26"/>
      <c r="ROB20" s="26"/>
      <c r="ROC20" s="26"/>
      <c r="ROD20" s="26"/>
      <c r="ROE20" s="26"/>
      <c r="ROF20" s="26"/>
      <c r="ROG20" s="26"/>
      <c r="ROH20" s="26"/>
      <c r="ROI20" s="26"/>
      <c r="ROJ20" s="26"/>
      <c r="ROK20" s="26"/>
      <c r="ROL20" s="26"/>
      <c r="ROM20" s="26"/>
      <c r="RON20" s="26"/>
      <c r="ROO20" s="26"/>
      <c r="ROP20" s="26"/>
      <c r="ROQ20" s="26"/>
      <c r="ROR20" s="26"/>
      <c r="ROS20" s="26"/>
      <c r="ROT20" s="26"/>
      <c r="ROU20" s="26"/>
      <c r="ROV20" s="26"/>
      <c r="ROW20" s="26"/>
      <c r="ROX20" s="26"/>
      <c r="ROY20" s="26"/>
      <c r="ROZ20" s="26"/>
      <c r="RPA20" s="26"/>
      <c r="RPB20" s="26"/>
      <c r="RPC20" s="26"/>
      <c r="RPD20" s="26"/>
      <c r="RPE20" s="26"/>
      <c r="RPF20" s="26"/>
      <c r="RPG20" s="26"/>
      <c r="RPH20" s="26"/>
      <c r="RPI20" s="26"/>
      <c r="RPJ20" s="26"/>
      <c r="RPK20" s="26"/>
      <c r="RPL20" s="26"/>
      <c r="RPM20" s="26"/>
      <c r="RPN20" s="26"/>
      <c r="RPO20" s="26"/>
      <c r="RPP20" s="26"/>
      <c r="RPQ20" s="26"/>
      <c r="RPR20" s="26"/>
      <c r="RPS20" s="26"/>
      <c r="RPT20" s="26"/>
      <c r="RPU20" s="26"/>
      <c r="RPV20" s="26"/>
      <c r="RPW20" s="26"/>
      <c r="RPX20" s="26"/>
      <c r="RPY20" s="26"/>
      <c r="RPZ20" s="26"/>
      <c r="RQA20" s="26"/>
      <c r="RQB20" s="26"/>
      <c r="RQC20" s="26"/>
      <c r="RQD20" s="26"/>
      <c r="RQE20" s="26"/>
      <c r="RQF20" s="26"/>
      <c r="RQG20" s="26"/>
      <c r="RQH20" s="26"/>
      <c r="RQI20" s="26"/>
      <c r="RQJ20" s="26"/>
      <c r="RQK20" s="26"/>
      <c r="RQL20" s="26"/>
      <c r="RQM20" s="26"/>
      <c r="RQN20" s="26"/>
      <c r="RQO20" s="26"/>
      <c r="RQP20" s="26"/>
      <c r="RQQ20" s="26"/>
      <c r="RQR20" s="26"/>
      <c r="RQS20" s="26"/>
      <c r="RQT20" s="26"/>
      <c r="RQU20" s="26"/>
      <c r="RQV20" s="26"/>
      <c r="RQW20" s="26"/>
      <c r="RQX20" s="26"/>
      <c r="RQY20" s="26"/>
      <c r="RQZ20" s="26"/>
      <c r="RRA20" s="26"/>
      <c r="RRB20" s="26"/>
      <c r="RRC20" s="26"/>
      <c r="RRD20" s="26"/>
      <c r="RRE20" s="26"/>
      <c r="RRF20" s="26"/>
      <c r="RRG20" s="26"/>
      <c r="RRH20" s="26"/>
      <c r="RRI20" s="26"/>
      <c r="RRJ20" s="26"/>
      <c r="RRK20" s="26"/>
      <c r="RRL20" s="26"/>
      <c r="RRM20" s="26"/>
      <c r="RRN20" s="26"/>
      <c r="RRO20" s="26"/>
      <c r="RRP20" s="26"/>
      <c r="RRQ20" s="26"/>
      <c r="RRR20" s="26"/>
      <c r="RRS20" s="26"/>
      <c r="RRT20" s="26"/>
      <c r="RRU20" s="26"/>
      <c r="RRV20" s="26"/>
      <c r="RRW20" s="26"/>
      <c r="RRX20" s="26"/>
      <c r="RRY20" s="26"/>
      <c r="RRZ20" s="26"/>
      <c r="RSA20" s="26"/>
      <c r="RSB20" s="26"/>
      <c r="RSC20" s="26"/>
      <c r="RSD20" s="26"/>
      <c r="RSE20" s="26"/>
      <c r="RSF20" s="26"/>
      <c r="RSG20" s="26"/>
      <c r="RSH20" s="26"/>
      <c r="RSI20" s="26"/>
      <c r="RSJ20" s="26"/>
      <c r="RSK20" s="26"/>
      <c r="RSL20" s="26"/>
      <c r="RSM20" s="26"/>
      <c r="RSN20" s="26"/>
      <c r="RSO20" s="26"/>
      <c r="RSP20" s="26"/>
      <c r="RSQ20" s="26"/>
      <c r="RSR20" s="26"/>
      <c r="RSS20" s="26"/>
      <c r="RST20" s="26"/>
      <c r="RSU20" s="26"/>
      <c r="RSV20" s="26"/>
      <c r="RSW20" s="26"/>
      <c r="RSX20" s="26"/>
      <c r="RSY20" s="26"/>
      <c r="RSZ20" s="26"/>
      <c r="RTA20" s="26"/>
      <c r="RTB20" s="26"/>
      <c r="RTC20" s="26"/>
      <c r="RTD20" s="26"/>
      <c r="RTE20" s="26"/>
      <c r="RTF20" s="26"/>
      <c r="RTG20" s="26"/>
      <c r="RTH20" s="26"/>
      <c r="RTI20" s="26"/>
      <c r="RTJ20" s="26"/>
      <c r="RTK20" s="26"/>
      <c r="RTL20" s="26"/>
      <c r="RTM20" s="26"/>
      <c r="RTN20" s="26"/>
      <c r="RTO20" s="26"/>
      <c r="RTP20" s="26"/>
      <c r="RTQ20" s="26"/>
      <c r="RTR20" s="26"/>
      <c r="RTS20" s="26"/>
      <c r="RTT20" s="26"/>
      <c r="RTU20" s="26"/>
      <c r="RTV20" s="26"/>
      <c r="RTW20" s="26"/>
      <c r="RTX20" s="26"/>
      <c r="RTY20" s="26"/>
      <c r="RTZ20" s="26"/>
      <c r="RUA20" s="26"/>
      <c r="RUB20" s="26"/>
      <c r="RUC20" s="26"/>
      <c r="RUD20" s="26"/>
      <c r="RUE20" s="26"/>
      <c r="RUF20" s="26"/>
      <c r="RUG20" s="26"/>
      <c r="RUH20" s="26"/>
      <c r="RUI20" s="26"/>
      <c r="RUJ20" s="26"/>
      <c r="RUK20" s="26"/>
      <c r="RUL20" s="26"/>
      <c r="RUM20" s="26"/>
      <c r="RUN20" s="26"/>
      <c r="RUO20" s="26"/>
      <c r="RUP20" s="26"/>
      <c r="RUQ20" s="26"/>
      <c r="RUR20" s="26"/>
      <c r="RUS20" s="26"/>
      <c r="RUT20" s="26"/>
      <c r="RUU20" s="26"/>
      <c r="RUV20" s="26"/>
      <c r="RUW20" s="26"/>
      <c r="RUX20" s="26"/>
      <c r="RUY20" s="26"/>
      <c r="RUZ20" s="26"/>
      <c r="RVA20" s="26"/>
      <c r="RVB20" s="26"/>
      <c r="RVC20" s="26"/>
      <c r="RVD20" s="26"/>
      <c r="RVE20" s="26"/>
      <c r="RVF20" s="26"/>
      <c r="RVG20" s="26"/>
      <c r="RVH20" s="26"/>
      <c r="RVI20" s="26"/>
      <c r="RVJ20" s="26"/>
      <c r="RVK20" s="26"/>
      <c r="RVL20" s="26"/>
      <c r="RVM20" s="26"/>
      <c r="RVN20" s="26"/>
      <c r="RVO20" s="26"/>
      <c r="RVP20" s="26"/>
      <c r="RVQ20" s="26"/>
      <c r="RVR20" s="26"/>
      <c r="RVS20" s="26"/>
      <c r="RVT20" s="26"/>
      <c r="RVU20" s="26"/>
      <c r="RVV20" s="26"/>
      <c r="RVW20" s="26"/>
      <c r="RVX20" s="26"/>
      <c r="RVY20" s="26"/>
      <c r="RVZ20" s="26"/>
      <c r="RWA20" s="26"/>
      <c r="RWB20" s="26"/>
      <c r="RWC20" s="26"/>
      <c r="RWD20" s="26"/>
      <c r="RWE20" s="26"/>
      <c r="RWF20" s="26"/>
      <c r="RWG20" s="26"/>
      <c r="RWH20" s="26"/>
      <c r="RWI20" s="26"/>
      <c r="RWJ20" s="26"/>
      <c r="RWK20" s="26"/>
      <c r="RWL20" s="26"/>
      <c r="RWM20" s="26"/>
      <c r="RWN20" s="26"/>
      <c r="RWO20" s="26"/>
      <c r="RWP20" s="26"/>
      <c r="RWQ20" s="26"/>
      <c r="RWR20" s="26"/>
      <c r="RWS20" s="26"/>
      <c r="RWT20" s="26"/>
      <c r="RWU20" s="26"/>
      <c r="RWV20" s="26"/>
      <c r="RWW20" s="26"/>
      <c r="RWX20" s="26"/>
      <c r="RWY20" s="26"/>
      <c r="RWZ20" s="26"/>
      <c r="RXA20" s="26"/>
      <c r="RXB20" s="26"/>
      <c r="RXC20" s="26"/>
      <c r="RXD20" s="26"/>
      <c r="RXE20" s="26"/>
      <c r="RXF20" s="26"/>
      <c r="RXG20" s="26"/>
      <c r="RXH20" s="26"/>
      <c r="RXI20" s="26"/>
      <c r="RXJ20" s="26"/>
      <c r="RXK20" s="26"/>
      <c r="RXL20" s="26"/>
      <c r="RXM20" s="26"/>
      <c r="RXN20" s="26"/>
      <c r="RXO20" s="26"/>
      <c r="RXP20" s="26"/>
      <c r="RXQ20" s="26"/>
      <c r="RXR20" s="26"/>
      <c r="RXS20" s="26"/>
      <c r="RXT20" s="26"/>
      <c r="RXU20" s="26"/>
      <c r="RXV20" s="26"/>
      <c r="RXW20" s="26"/>
      <c r="RXX20" s="26"/>
      <c r="RXY20" s="26"/>
      <c r="RXZ20" s="26"/>
      <c r="RYA20" s="26"/>
      <c r="RYB20" s="26"/>
      <c r="RYC20" s="26"/>
      <c r="RYD20" s="26"/>
      <c r="RYE20" s="26"/>
      <c r="RYF20" s="26"/>
      <c r="RYG20" s="26"/>
      <c r="RYH20" s="26"/>
      <c r="RYI20" s="26"/>
      <c r="RYJ20" s="26"/>
      <c r="RYK20" s="26"/>
      <c r="RYL20" s="26"/>
      <c r="RYM20" s="26"/>
      <c r="RYN20" s="26"/>
      <c r="RYO20" s="26"/>
      <c r="RYP20" s="26"/>
      <c r="RYQ20" s="26"/>
      <c r="RYR20" s="26"/>
      <c r="RYS20" s="26"/>
      <c r="RYT20" s="26"/>
      <c r="RYU20" s="26"/>
      <c r="RYV20" s="26"/>
      <c r="RYW20" s="26"/>
      <c r="RYX20" s="26"/>
      <c r="RYY20" s="26"/>
      <c r="RYZ20" s="26"/>
      <c r="RZA20" s="26"/>
      <c r="RZB20" s="26"/>
      <c r="RZC20" s="26"/>
      <c r="RZD20" s="26"/>
      <c r="RZE20" s="26"/>
      <c r="RZF20" s="26"/>
      <c r="RZG20" s="26"/>
      <c r="RZH20" s="26"/>
      <c r="RZI20" s="26"/>
      <c r="RZJ20" s="26"/>
      <c r="RZK20" s="26"/>
      <c r="RZL20" s="26"/>
      <c r="RZM20" s="26"/>
      <c r="RZN20" s="26"/>
      <c r="RZO20" s="26"/>
      <c r="RZP20" s="26"/>
      <c r="RZQ20" s="26"/>
      <c r="RZR20" s="26"/>
      <c r="RZS20" s="26"/>
      <c r="RZT20" s="26"/>
      <c r="RZU20" s="26"/>
      <c r="RZV20" s="26"/>
      <c r="RZW20" s="26"/>
      <c r="RZX20" s="26"/>
      <c r="RZY20" s="26"/>
      <c r="RZZ20" s="26"/>
      <c r="SAA20" s="26"/>
      <c r="SAB20" s="26"/>
      <c r="SAC20" s="26"/>
      <c r="SAD20" s="26"/>
      <c r="SAE20" s="26"/>
      <c r="SAF20" s="26"/>
      <c r="SAG20" s="26"/>
      <c r="SAH20" s="26"/>
      <c r="SAI20" s="26"/>
      <c r="SAJ20" s="26"/>
      <c r="SAK20" s="26"/>
      <c r="SAL20" s="26"/>
      <c r="SAM20" s="26"/>
      <c r="SAN20" s="26"/>
      <c r="SAO20" s="26"/>
      <c r="SAP20" s="26"/>
      <c r="SAQ20" s="26"/>
      <c r="SAR20" s="26"/>
      <c r="SAS20" s="26"/>
      <c r="SAT20" s="26"/>
      <c r="SAU20" s="26"/>
      <c r="SAV20" s="26"/>
      <c r="SAW20" s="26"/>
      <c r="SAX20" s="26"/>
      <c r="SAY20" s="26"/>
      <c r="SAZ20" s="26"/>
      <c r="SBA20" s="26"/>
      <c r="SBB20" s="26"/>
      <c r="SBC20" s="26"/>
      <c r="SBD20" s="26"/>
      <c r="SBE20" s="26"/>
      <c r="SBF20" s="26"/>
      <c r="SBG20" s="26"/>
      <c r="SBH20" s="26"/>
      <c r="SBI20" s="26"/>
      <c r="SBJ20" s="26"/>
      <c r="SBK20" s="26"/>
      <c r="SBL20" s="26"/>
      <c r="SBM20" s="26"/>
      <c r="SBN20" s="26"/>
      <c r="SBO20" s="26"/>
      <c r="SBP20" s="26"/>
      <c r="SBQ20" s="26"/>
      <c r="SBR20" s="26"/>
      <c r="SBS20" s="26"/>
      <c r="SBT20" s="26"/>
      <c r="SBU20" s="26"/>
      <c r="SBV20" s="26"/>
      <c r="SBW20" s="26"/>
      <c r="SBX20" s="26"/>
      <c r="SBY20" s="26"/>
      <c r="SBZ20" s="26"/>
      <c r="SCA20" s="26"/>
      <c r="SCB20" s="26"/>
      <c r="SCC20" s="26"/>
      <c r="SCD20" s="26"/>
      <c r="SCE20" s="26"/>
      <c r="SCF20" s="26"/>
      <c r="SCG20" s="26"/>
      <c r="SCH20" s="26"/>
      <c r="SCI20" s="26"/>
      <c r="SCJ20" s="26"/>
      <c r="SCK20" s="26"/>
      <c r="SCL20" s="26"/>
      <c r="SCM20" s="26"/>
      <c r="SCN20" s="26"/>
      <c r="SCO20" s="26"/>
      <c r="SCP20" s="26"/>
      <c r="SCQ20" s="26"/>
      <c r="SCR20" s="26"/>
      <c r="SCS20" s="26"/>
      <c r="SCT20" s="26"/>
      <c r="SCU20" s="26"/>
      <c r="SCV20" s="26"/>
      <c r="SCW20" s="26"/>
      <c r="SCX20" s="26"/>
      <c r="SCY20" s="26"/>
      <c r="SCZ20" s="26"/>
      <c r="SDA20" s="26"/>
      <c r="SDB20" s="26"/>
      <c r="SDC20" s="26"/>
      <c r="SDD20" s="26"/>
      <c r="SDE20" s="26"/>
      <c r="SDF20" s="26"/>
      <c r="SDG20" s="26"/>
      <c r="SDH20" s="26"/>
      <c r="SDI20" s="26"/>
      <c r="SDJ20" s="26"/>
      <c r="SDK20" s="26"/>
      <c r="SDL20" s="26"/>
      <c r="SDM20" s="26"/>
      <c r="SDN20" s="26"/>
      <c r="SDO20" s="26"/>
      <c r="SDP20" s="26"/>
      <c r="SDQ20" s="26"/>
      <c r="SDR20" s="26"/>
      <c r="SDS20" s="26"/>
      <c r="SDT20" s="26"/>
      <c r="SDU20" s="26"/>
      <c r="SDV20" s="26"/>
      <c r="SDW20" s="26"/>
      <c r="SDX20" s="26"/>
      <c r="SDY20" s="26"/>
      <c r="SDZ20" s="26"/>
      <c r="SEA20" s="26"/>
      <c r="SEB20" s="26"/>
      <c r="SEC20" s="26"/>
      <c r="SED20" s="26"/>
      <c r="SEE20" s="26"/>
      <c r="SEF20" s="26"/>
      <c r="SEG20" s="26"/>
      <c r="SEH20" s="26"/>
      <c r="SEI20" s="26"/>
      <c r="SEJ20" s="26"/>
      <c r="SEK20" s="26"/>
      <c r="SEL20" s="26"/>
      <c r="SEM20" s="26"/>
      <c r="SEN20" s="26"/>
      <c r="SEO20" s="26"/>
      <c r="SEP20" s="26"/>
      <c r="SEQ20" s="26"/>
      <c r="SER20" s="26"/>
      <c r="SES20" s="26"/>
      <c r="SET20" s="26"/>
      <c r="SEU20" s="26"/>
      <c r="SEV20" s="26"/>
      <c r="SEW20" s="26"/>
      <c r="SEX20" s="26"/>
      <c r="SEY20" s="26"/>
      <c r="SEZ20" s="26"/>
      <c r="SFA20" s="26"/>
      <c r="SFB20" s="26"/>
      <c r="SFC20" s="26"/>
      <c r="SFD20" s="26"/>
      <c r="SFE20" s="26"/>
      <c r="SFF20" s="26"/>
      <c r="SFG20" s="26"/>
      <c r="SFH20" s="26"/>
      <c r="SFI20" s="26"/>
      <c r="SFJ20" s="26"/>
      <c r="SFK20" s="26"/>
      <c r="SFL20" s="26"/>
      <c r="SFM20" s="26"/>
      <c r="SFN20" s="26"/>
      <c r="SFO20" s="26"/>
      <c r="SFP20" s="26"/>
      <c r="SFQ20" s="26"/>
      <c r="SFR20" s="26"/>
      <c r="SFS20" s="26"/>
      <c r="SFT20" s="26"/>
      <c r="SFU20" s="26"/>
      <c r="SFV20" s="26"/>
      <c r="SFW20" s="26"/>
      <c r="SFX20" s="26"/>
      <c r="SFY20" s="26"/>
      <c r="SFZ20" s="26"/>
      <c r="SGA20" s="26"/>
      <c r="SGB20" s="26"/>
      <c r="SGC20" s="26"/>
      <c r="SGD20" s="26"/>
      <c r="SGE20" s="26"/>
      <c r="SGF20" s="26"/>
      <c r="SGG20" s="26"/>
      <c r="SGH20" s="26"/>
      <c r="SGI20" s="26"/>
      <c r="SGJ20" s="26"/>
      <c r="SGK20" s="26"/>
      <c r="SGL20" s="26"/>
      <c r="SGM20" s="26"/>
      <c r="SGN20" s="26"/>
      <c r="SGO20" s="26"/>
      <c r="SGP20" s="26"/>
      <c r="SGQ20" s="26"/>
      <c r="SGR20" s="26"/>
      <c r="SGS20" s="26"/>
      <c r="SGT20" s="26"/>
      <c r="SGU20" s="26"/>
      <c r="SGV20" s="26"/>
      <c r="SGW20" s="26"/>
      <c r="SGX20" s="26"/>
      <c r="SGY20" s="26"/>
      <c r="SGZ20" s="26"/>
      <c r="SHA20" s="26"/>
      <c r="SHB20" s="26"/>
      <c r="SHC20" s="26"/>
      <c r="SHD20" s="26"/>
      <c r="SHE20" s="26"/>
      <c r="SHF20" s="26"/>
      <c r="SHG20" s="26"/>
      <c r="SHH20" s="26"/>
      <c r="SHI20" s="26"/>
      <c r="SHJ20" s="26"/>
      <c r="SHK20" s="26"/>
      <c r="SHL20" s="26"/>
      <c r="SHM20" s="26"/>
      <c r="SHN20" s="26"/>
      <c r="SHO20" s="26"/>
      <c r="SHP20" s="26"/>
      <c r="SHQ20" s="26"/>
      <c r="SHR20" s="26"/>
      <c r="SHS20" s="26"/>
      <c r="SHT20" s="26"/>
      <c r="SHU20" s="26"/>
      <c r="SHV20" s="26"/>
      <c r="SHW20" s="26"/>
      <c r="SHX20" s="26"/>
      <c r="SHY20" s="26"/>
      <c r="SHZ20" s="26"/>
      <c r="SIA20" s="26"/>
      <c r="SIB20" s="26"/>
      <c r="SIC20" s="26"/>
      <c r="SID20" s="26"/>
      <c r="SIE20" s="26"/>
      <c r="SIF20" s="26"/>
      <c r="SIG20" s="26"/>
      <c r="SIH20" s="26"/>
      <c r="SII20" s="26"/>
      <c r="SIJ20" s="26"/>
      <c r="SIK20" s="26"/>
      <c r="SIL20" s="26"/>
      <c r="SIM20" s="26"/>
      <c r="SIN20" s="26"/>
      <c r="SIO20" s="26"/>
      <c r="SIP20" s="26"/>
      <c r="SIQ20" s="26"/>
      <c r="SIR20" s="26"/>
      <c r="SIS20" s="26"/>
      <c r="SIT20" s="26"/>
      <c r="SIU20" s="26"/>
      <c r="SIV20" s="26"/>
      <c r="SIW20" s="26"/>
      <c r="SIX20" s="26"/>
      <c r="SIY20" s="26"/>
      <c r="SIZ20" s="26"/>
      <c r="SJA20" s="26"/>
      <c r="SJB20" s="26"/>
      <c r="SJC20" s="26"/>
      <c r="SJD20" s="26"/>
      <c r="SJE20" s="26"/>
      <c r="SJF20" s="26"/>
      <c r="SJG20" s="26"/>
      <c r="SJH20" s="26"/>
      <c r="SJI20" s="26"/>
      <c r="SJJ20" s="26"/>
      <c r="SJK20" s="26"/>
      <c r="SJL20" s="26"/>
      <c r="SJM20" s="26"/>
      <c r="SJN20" s="26"/>
      <c r="SJO20" s="26"/>
      <c r="SJP20" s="26"/>
      <c r="SJQ20" s="26"/>
      <c r="SJR20" s="26"/>
      <c r="SJS20" s="26"/>
      <c r="SJT20" s="26"/>
      <c r="SJU20" s="26"/>
      <c r="SJV20" s="26"/>
      <c r="SJW20" s="26"/>
      <c r="SJX20" s="26"/>
      <c r="SJY20" s="26"/>
      <c r="SJZ20" s="26"/>
      <c r="SKA20" s="26"/>
      <c r="SKB20" s="26"/>
      <c r="SKC20" s="26"/>
      <c r="SKD20" s="26"/>
      <c r="SKE20" s="26"/>
      <c r="SKF20" s="26"/>
      <c r="SKG20" s="26"/>
      <c r="SKH20" s="26"/>
      <c r="SKI20" s="26"/>
      <c r="SKJ20" s="26"/>
      <c r="SKK20" s="26"/>
      <c r="SKL20" s="26"/>
      <c r="SKM20" s="26"/>
      <c r="SKN20" s="26"/>
      <c r="SKO20" s="26"/>
      <c r="SKP20" s="26"/>
      <c r="SKQ20" s="26"/>
      <c r="SKR20" s="26"/>
      <c r="SKS20" s="26"/>
      <c r="SKT20" s="26"/>
      <c r="SKU20" s="26"/>
      <c r="SKV20" s="26"/>
      <c r="SKW20" s="26"/>
      <c r="SKX20" s="26"/>
      <c r="SKY20" s="26"/>
      <c r="SKZ20" s="26"/>
      <c r="SLA20" s="26"/>
      <c r="SLB20" s="26"/>
      <c r="SLC20" s="26"/>
      <c r="SLD20" s="26"/>
      <c r="SLE20" s="26"/>
      <c r="SLF20" s="26"/>
      <c r="SLG20" s="26"/>
      <c r="SLH20" s="26"/>
      <c r="SLI20" s="26"/>
      <c r="SLJ20" s="26"/>
      <c r="SLK20" s="26"/>
      <c r="SLL20" s="26"/>
      <c r="SLM20" s="26"/>
      <c r="SLN20" s="26"/>
      <c r="SLO20" s="26"/>
      <c r="SLP20" s="26"/>
      <c r="SLQ20" s="26"/>
      <c r="SLR20" s="26"/>
      <c r="SLS20" s="26"/>
      <c r="SLT20" s="26"/>
      <c r="SLU20" s="26"/>
      <c r="SLV20" s="26"/>
      <c r="SLW20" s="26"/>
      <c r="SLX20" s="26"/>
      <c r="SLY20" s="26"/>
      <c r="SLZ20" s="26"/>
      <c r="SMA20" s="26"/>
      <c r="SMB20" s="26"/>
      <c r="SMC20" s="26"/>
      <c r="SMD20" s="26"/>
      <c r="SME20" s="26"/>
      <c r="SMF20" s="26"/>
      <c r="SMG20" s="26"/>
      <c r="SMH20" s="26"/>
      <c r="SMI20" s="26"/>
      <c r="SMJ20" s="26"/>
      <c r="SMK20" s="26"/>
      <c r="SML20" s="26"/>
      <c r="SMM20" s="26"/>
      <c r="SMN20" s="26"/>
      <c r="SMO20" s="26"/>
      <c r="SMP20" s="26"/>
      <c r="SMQ20" s="26"/>
      <c r="SMR20" s="26"/>
      <c r="SMS20" s="26"/>
      <c r="SMT20" s="26"/>
      <c r="SMU20" s="26"/>
      <c r="SMV20" s="26"/>
      <c r="SMW20" s="26"/>
      <c r="SMX20" s="26"/>
      <c r="SMY20" s="26"/>
      <c r="SMZ20" s="26"/>
      <c r="SNA20" s="26"/>
      <c r="SNB20" s="26"/>
      <c r="SNC20" s="26"/>
      <c r="SND20" s="26"/>
      <c r="SNE20" s="26"/>
      <c r="SNF20" s="26"/>
      <c r="SNG20" s="26"/>
      <c r="SNH20" s="26"/>
      <c r="SNI20" s="26"/>
      <c r="SNJ20" s="26"/>
      <c r="SNK20" s="26"/>
      <c r="SNL20" s="26"/>
      <c r="SNM20" s="26"/>
      <c r="SNN20" s="26"/>
      <c r="SNO20" s="26"/>
      <c r="SNP20" s="26"/>
      <c r="SNQ20" s="26"/>
      <c r="SNR20" s="26"/>
      <c r="SNS20" s="26"/>
      <c r="SNT20" s="26"/>
      <c r="SNU20" s="26"/>
      <c r="SNV20" s="26"/>
      <c r="SNW20" s="26"/>
      <c r="SNX20" s="26"/>
      <c r="SNY20" s="26"/>
      <c r="SNZ20" s="26"/>
      <c r="SOA20" s="26"/>
      <c r="SOB20" s="26"/>
      <c r="SOC20" s="26"/>
      <c r="SOD20" s="26"/>
      <c r="SOE20" s="26"/>
      <c r="SOF20" s="26"/>
      <c r="SOG20" s="26"/>
      <c r="SOH20" s="26"/>
      <c r="SOI20" s="26"/>
      <c r="SOJ20" s="26"/>
      <c r="SOK20" s="26"/>
      <c r="SOL20" s="26"/>
      <c r="SOM20" s="26"/>
      <c r="SON20" s="26"/>
      <c r="SOO20" s="26"/>
      <c r="SOP20" s="26"/>
      <c r="SOQ20" s="26"/>
      <c r="SOR20" s="26"/>
      <c r="SOS20" s="26"/>
      <c r="SOT20" s="26"/>
      <c r="SOU20" s="26"/>
      <c r="SOV20" s="26"/>
      <c r="SOW20" s="26"/>
      <c r="SOX20" s="26"/>
      <c r="SOY20" s="26"/>
      <c r="SOZ20" s="26"/>
      <c r="SPA20" s="26"/>
      <c r="SPB20" s="26"/>
      <c r="SPC20" s="26"/>
      <c r="SPD20" s="26"/>
      <c r="SPE20" s="26"/>
      <c r="SPF20" s="26"/>
      <c r="SPG20" s="26"/>
      <c r="SPH20" s="26"/>
      <c r="SPI20" s="26"/>
      <c r="SPJ20" s="26"/>
      <c r="SPK20" s="26"/>
      <c r="SPL20" s="26"/>
      <c r="SPM20" s="26"/>
      <c r="SPN20" s="26"/>
      <c r="SPO20" s="26"/>
      <c r="SPP20" s="26"/>
      <c r="SPQ20" s="26"/>
      <c r="SPR20" s="26"/>
      <c r="SPS20" s="26"/>
      <c r="SPT20" s="26"/>
      <c r="SPU20" s="26"/>
      <c r="SPV20" s="26"/>
      <c r="SPW20" s="26"/>
      <c r="SPX20" s="26"/>
      <c r="SPY20" s="26"/>
      <c r="SPZ20" s="26"/>
      <c r="SQA20" s="26"/>
      <c r="SQB20" s="26"/>
      <c r="SQC20" s="26"/>
      <c r="SQD20" s="26"/>
      <c r="SQE20" s="26"/>
      <c r="SQF20" s="26"/>
      <c r="SQG20" s="26"/>
      <c r="SQH20" s="26"/>
      <c r="SQI20" s="26"/>
      <c r="SQJ20" s="26"/>
      <c r="SQK20" s="26"/>
      <c r="SQL20" s="26"/>
      <c r="SQM20" s="26"/>
      <c r="SQN20" s="26"/>
      <c r="SQO20" s="26"/>
      <c r="SQP20" s="26"/>
      <c r="SQQ20" s="26"/>
      <c r="SQR20" s="26"/>
      <c r="SQS20" s="26"/>
      <c r="SQT20" s="26"/>
      <c r="SQU20" s="26"/>
      <c r="SQV20" s="26"/>
      <c r="SQW20" s="26"/>
      <c r="SQX20" s="26"/>
      <c r="SQY20" s="26"/>
      <c r="SQZ20" s="26"/>
      <c r="SRA20" s="26"/>
      <c r="SRB20" s="26"/>
      <c r="SRC20" s="26"/>
      <c r="SRD20" s="26"/>
      <c r="SRE20" s="26"/>
      <c r="SRF20" s="26"/>
      <c r="SRG20" s="26"/>
      <c r="SRH20" s="26"/>
      <c r="SRI20" s="26"/>
      <c r="SRJ20" s="26"/>
      <c r="SRK20" s="26"/>
      <c r="SRL20" s="26"/>
      <c r="SRM20" s="26"/>
      <c r="SRN20" s="26"/>
      <c r="SRO20" s="26"/>
      <c r="SRP20" s="26"/>
      <c r="SRQ20" s="26"/>
      <c r="SRR20" s="26"/>
      <c r="SRS20" s="26"/>
      <c r="SRT20" s="26"/>
      <c r="SRU20" s="26"/>
      <c r="SRV20" s="26"/>
      <c r="SRW20" s="26"/>
      <c r="SRX20" s="26"/>
      <c r="SRY20" s="26"/>
      <c r="SRZ20" s="26"/>
      <c r="SSA20" s="26"/>
      <c r="SSB20" s="26"/>
      <c r="SSC20" s="26"/>
      <c r="SSD20" s="26"/>
      <c r="SSE20" s="26"/>
      <c r="SSF20" s="26"/>
      <c r="SSG20" s="26"/>
      <c r="SSH20" s="26"/>
      <c r="SSI20" s="26"/>
      <c r="SSJ20" s="26"/>
      <c r="SSK20" s="26"/>
      <c r="SSL20" s="26"/>
      <c r="SSM20" s="26"/>
      <c r="SSN20" s="26"/>
      <c r="SSO20" s="26"/>
      <c r="SSP20" s="26"/>
      <c r="SSQ20" s="26"/>
      <c r="SSR20" s="26"/>
      <c r="SSS20" s="26"/>
      <c r="SST20" s="26"/>
      <c r="SSU20" s="26"/>
      <c r="SSV20" s="26"/>
      <c r="SSW20" s="26"/>
      <c r="SSX20" s="26"/>
      <c r="SSY20" s="26"/>
      <c r="SSZ20" s="26"/>
      <c r="STA20" s="26"/>
      <c r="STB20" s="26"/>
      <c r="STC20" s="26"/>
      <c r="STD20" s="26"/>
      <c r="STE20" s="26"/>
      <c r="STF20" s="26"/>
      <c r="STG20" s="26"/>
      <c r="STH20" s="26"/>
      <c r="STI20" s="26"/>
      <c r="STJ20" s="26"/>
      <c r="STK20" s="26"/>
      <c r="STL20" s="26"/>
      <c r="STM20" s="26"/>
      <c r="STN20" s="26"/>
      <c r="STO20" s="26"/>
      <c r="STP20" s="26"/>
      <c r="STQ20" s="26"/>
      <c r="STR20" s="26"/>
      <c r="STS20" s="26"/>
      <c r="STT20" s="26"/>
      <c r="STU20" s="26"/>
      <c r="STV20" s="26"/>
      <c r="STW20" s="26"/>
      <c r="STX20" s="26"/>
      <c r="STY20" s="26"/>
      <c r="STZ20" s="26"/>
      <c r="SUA20" s="26"/>
      <c r="SUB20" s="26"/>
      <c r="SUC20" s="26"/>
      <c r="SUD20" s="26"/>
      <c r="SUE20" s="26"/>
      <c r="SUF20" s="26"/>
      <c r="SUG20" s="26"/>
      <c r="SUH20" s="26"/>
      <c r="SUI20" s="26"/>
      <c r="SUJ20" s="26"/>
      <c r="SUK20" s="26"/>
      <c r="SUL20" s="26"/>
      <c r="SUM20" s="26"/>
      <c r="SUN20" s="26"/>
      <c r="SUO20" s="26"/>
      <c r="SUP20" s="26"/>
      <c r="SUQ20" s="26"/>
      <c r="SUR20" s="26"/>
      <c r="SUS20" s="26"/>
      <c r="SUT20" s="26"/>
      <c r="SUU20" s="26"/>
      <c r="SUV20" s="26"/>
      <c r="SUW20" s="26"/>
      <c r="SUX20" s="26"/>
      <c r="SUY20" s="26"/>
      <c r="SUZ20" s="26"/>
      <c r="SVA20" s="26"/>
      <c r="SVB20" s="26"/>
      <c r="SVC20" s="26"/>
      <c r="SVD20" s="26"/>
      <c r="SVE20" s="26"/>
      <c r="SVF20" s="26"/>
      <c r="SVG20" s="26"/>
      <c r="SVH20" s="26"/>
      <c r="SVI20" s="26"/>
      <c r="SVJ20" s="26"/>
      <c r="SVK20" s="26"/>
      <c r="SVL20" s="26"/>
      <c r="SVM20" s="26"/>
      <c r="SVN20" s="26"/>
      <c r="SVO20" s="26"/>
      <c r="SVP20" s="26"/>
      <c r="SVQ20" s="26"/>
      <c r="SVR20" s="26"/>
      <c r="SVS20" s="26"/>
      <c r="SVT20" s="26"/>
      <c r="SVU20" s="26"/>
      <c r="SVV20" s="26"/>
      <c r="SVW20" s="26"/>
      <c r="SVX20" s="26"/>
      <c r="SVY20" s="26"/>
      <c r="SVZ20" s="26"/>
      <c r="SWA20" s="26"/>
      <c r="SWB20" s="26"/>
      <c r="SWC20" s="26"/>
      <c r="SWD20" s="26"/>
      <c r="SWE20" s="26"/>
      <c r="SWF20" s="26"/>
      <c r="SWG20" s="26"/>
      <c r="SWH20" s="26"/>
      <c r="SWI20" s="26"/>
      <c r="SWJ20" s="26"/>
      <c r="SWK20" s="26"/>
      <c r="SWL20" s="26"/>
      <c r="SWM20" s="26"/>
      <c r="SWN20" s="26"/>
      <c r="SWO20" s="26"/>
      <c r="SWP20" s="26"/>
      <c r="SWQ20" s="26"/>
      <c r="SWR20" s="26"/>
      <c r="SWS20" s="26"/>
      <c r="SWT20" s="26"/>
      <c r="SWU20" s="26"/>
      <c r="SWV20" s="26"/>
      <c r="SWW20" s="26"/>
      <c r="SWX20" s="26"/>
      <c r="SWY20" s="26"/>
      <c r="SWZ20" s="26"/>
      <c r="SXA20" s="26"/>
      <c r="SXB20" s="26"/>
      <c r="SXC20" s="26"/>
      <c r="SXD20" s="26"/>
      <c r="SXE20" s="26"/>
      <c r="SXF20" s="26"/>
      <c r="SXG20" s="26"/>
      <c r="SXH20" s="26"/>
      <c r="SXI20" s="26"/>
      <c r="SXJ20" s="26"/>
      <c r="SXK20" s="26"/>
      <c r="SXL20" s="26"/>
      <c r="SXM20" s="26"/>
      <c r="SXN20" s="26"/>
      <c r="SXO20" s="26"/>
      <c r="SXP20" s="26"/>
      <c r="SXQ20" s="26"/>
      <c r="SXR20" s="26"/>
      <c r="SXS20" s="26"/>
      <c r="SXT20" s="26"/>
      <c r="SXU20" s="26"/>
      <c r="SXV20" s="26"/>
      <c r="SXW20" s="26"/>
      <c r="SXX20" s="26"/>
      <c r="SXY20" s="26"/>
      <c r="SXZ20" s="26"/>
      <c r="SYA20" s="26"/>
      <c r="SYB20" s="26"/>
      <c r="SYC20" s="26"/>
      <c r="SYD20" s="26"/>
      <c r="SYE20" s="26"/>
      <c r="SYF20" s="26"/>
      <c r="SYG20" s="26"/>
      <c r="SYH20" s="26"/>
      <c r="SYI20" s="26"/>
      <c r="SYJ20" s="26"/>
      <c r="SYK20" s="26"/>
      <c r="SYL20" s="26"/>
      <c r="SYM20" s="26"/>
      <c r="SYN20" s="26"/>
      <c r="SYO20" s="26"/>
      <c r="SYP20" s="26"/>
      <c r="SYQ20" s="26"/>
      <c r="SYR20" s="26"/>
      <c r="SYS20" s="26"/>
      <c r="SYT20" s="26"/>
      <c r="SYU20" s="26"/>
      <c r="SYV20" s="26"/>
      <c r="SYW20" s="26"/>
      <c r="SYX20" s="26"/>
      <c r="SYY20" s="26"/>
      <c r="SYZ20" s="26"/>
      <c r="SZA20" s="26"/>
      <c r="SZB20" s="26"/>
      <c r="SZC20" s="26"/>
      <c r="SZD20" s="26"/>
      <c r="SZE20" s="26"/>
      <c r="SZF20" s="26"/>
      <c r="SZG20" s="26"/>
      <c r="SZH20" s="26"/>
      <c r="SZI20" s="26"/>
      <c r="SZJ20" s="26"/>
      <c r="SZK20" s="26"/>
      <c r="SZL20" s="26"/>
      <c r="SZM20" s="26"/>
      <c r="SZN20" s="26"/>
      <c r="SZO20" s="26"/>
      <c r="SZP20" s="26"/>
      <c r="SZQ20" s="26"/>
      <c r="SZR20" s="26"/>
      <c r="SZS20" s="26"/>
      <c r="SZT20" s="26"/>
      <c r="SZU20" s="26"/>
      <c r="SZV20" s="26"/>
      <c r="SZW20" s="26"/>
      <c r="SZX20" s="26"/>
      <c r="SZY20" s="26"/>
      <c r="SZZ20" s="26"/>
      <c r="TAA20" s="26"/>
      <c r="TAB20" s="26"/>
      <c r="TAC20" s="26"/>
      <c r="TAD20" s="26"/>
      <c r="TAE20" s="26"/>
      <c r="TAF20" s="26"/>
      <c r="TAG20" s="26"/>
      <c r="TAH20" s="26"/>
      <c r="TAI20" s="26"/>
      <c r="TAJ20" s="26"/>
      <c r="TAK20" s="26"/>
      <c r="TAL20" s="26"/>
      <c r="TAM20" s="26"/>
      <c r="TAN20" s="26"/>
      <c r="TAO20" s="26"/>
      <c r="TAP20" s="26"/>
      <c r="TAQ20" s="26"/>
      <c r="TAR20" s="26"/>
      <c r="TAS20" s="26"/>
      <c r="TAT20" s="26"/>
      <c r="TAU20" s="26"/>
      <c r="TAV20" s="26"/>
      <c r="TAW20" s="26"/>
      <c r="TAX20" s="26"/>
      <c r="TAY20" s="26"/>
      <c r="TAZ20" s="26"/>
      <c r="TBA20" s="26"/>
      <c r="TBB20" s="26"/>
      <c r="TBC20" s="26"/>
      <c r="TBD20" s="26"/>
      <c r="TBE20" s="26"/>
      <c r="TBF20" s="26"/>
      <c r="TBG20" s="26"/>
      <c r="TBH20" s="26"/>
      <c r="TBI20" s="26"/>
      <c r="TBJ20" s="26"/>
      <c r="TBK20" s="26"/>
      <c r="TBL20" s="26"/>
      <c r="TBM20" s="26"/>
      <c r="TBN20" s="26"/>
      <c r="TBO20" s="26"/>
      <c r="TBP20" s="26"/>
      <c r="TBQ20" s="26"/>
      <c r="TBR20" s="26"/>
      <c r="TBS20" s="26"/>
      <c r="TBT20" s="26"/>
      <c r="TBU20" s="26"/>
      <c r="TBV20" s="26"/>
      <c r="TBW20" s="26"/>
      <c r="TBX20" s="26"/>
      <c r="TBY20" s="26"/>
      <c r="TBZ20" s="26"/>
      <c r="TCA20" s="26"/>
      <c r="TCB20" s="26"/>
      <c r="TCC20" s="26"/>
      <c r="TCD20" s="26"/>
      <c r="TCE20" s="26"/>
      <c r="TCF20" s="26"/>
      <c r="TCG20" s="26"/>
      <c r="TCH20" s="26"/>
      <c r="TCI20" s="26"/>
      <c r="TCJ20" s="26"/>
      <c r="TCK20" s="26"/>
      <c r="TCL20" s="26"/>
      <c r="TCM20" s="26"/>
      <c r="TCN20" s="26"/>
      <c r="TCO20" s="26"/>
      <c r="TCP20" s="26"/>
      <c r="TCQ20" s="26"/>
      <c r="TCR20" s="26"/>
      <c r="TCS20" s="26"/>
      <c r="TCT20" s="26"/>
      <c r="TCU20" s="26"/>
      <c r="TCV20" s="26"/>
      <c r="TCW20" s="26"/>
      <c r="TCX20" s="26"/>
      <c r="TCY20" s="26"/>
      <c r="TCZ20" s="26"/>
      <c r="TDA20" s="26"/>
      <c r="TDB20" s="26"/>
      <c r="TDC20" s="26"/>
      <c r="TDD20" s="26"/>
      <c r="TDE20" s="26"/>
      <c r="TDF20" s="26"/>
      <c r="TDG20" s="26"/>
      <c r="TDH20" s="26"/>
      <c r="TDI20" s="26"/>
      <c r="TDJ20" s="26"/>
      <c r="TDK20" s="26"/>
      <c r="TDL20" s="26"/>
      <c r="TDM20" s="26"/>
      <c r="TDN20" s="26"/>
      <c r="TDO20" s="26"/>
      <c r="TDP20" s="26"/>
      <c r="TDQ20" s="26"/>
      <c r="TDR20" s="26"/>
      <c r="TDS20" s="26"/>
      <c r="TDT20" s="26"/>
      <c r="TDU20" s="26"/>
      <c r="TDV20" s="26"/>
      <c r="TDW20" s="26"/>
      <c r="TDX20" s="26"/>
      <c r="TDY20" s="26"/>
      <c r="TDZ20" s="26"/>
      <c r="TEA20" s="26"/>
      <c r="TEB20" s="26"/>
      <c r="TEC20" s="26"/>
      <c r="TED20" s="26"/>
      <c r="TEE20" s="26"/>
      <c r="TEF20" s="26"/>
      <c r="TEG20" s="26"/>
      <c r="TEH20" s="26"/>
      <c r="TEI20" s="26"/>
      <c r="TEJ20" s="26"/>
      <c r="TEK20" s="26"/>
      <c r="TEL20" s="26"/>
      <c r="TEM20" s="26"/>
      <c r="TEN20" s="26"/>
      <c r="TEO20" s="26"/>
      <c r="TEP20" s="26"/>
      <c r="TEQ20" s="26"/>
      <c r="TER20" s="26"/>
      <c r="TES20" s="26"/>
      <c r="TET20" s="26"/>
      <c r="TEU20" s="26"/>
      <c r="TEV20" s="26"/>
      <c r="TEW20" s="26"/>
      <c r="TEX20" s="26"/>
      <c r="TEY20" s="26"/>
      <c r="TEZ20" s="26"/>
      <c r="TFA20" s="26"/>
      <c r="TFB20" s="26"/>
      <c r="TFC20" s="26"/>
      <c r="TFD20" s="26"/>
      <c r="TFE20" s="26"/>
      <c r="TFF20" s="26"/>
      <c r="TFG20" s="26"/>
      <c r="TFH20" s="26"/>
      <c r="TFI20" s="26"/>
      <c r="TFJ20" s="26"/>
      <c r="TFK20" s="26"/>
      <c r="TFL20" s="26"/>
      <c r="TFM20" s="26"/>
      <c r="TFN20" s="26"/>
      <c r="TFO20" s="26"/>
      <c r="TFP20" s="26"/>
      <c r="TFQ20" s="26"/>
      <c r="TFR20" s="26"/>
      <c r="TFS20" s="26"/>
      <c r="TFT20" s="26"/>
      <c r="TFU20" s="26"/>
      <c r="TFV20" s="26"/>
      <c r="TFW20" s="26"/>
      <c r="TFX20" s="26"/>
      <c r="TFY20" s="26"/>
      <c r="TFZ20" s="26"/>
      <c r="TGA20" s="26"/>
      <c r="TGB20" s="26"/>
      <c r="TGC20" s="26"/>
      <c r="TGD20" s="26"/>
      <c r="TGE20" s="26"/>
      <c r="TGF20" s="26"/>
      <c r="TGG20" s="26"/>
      <c r="TGH20" s="26"/>
      <c r="TGI20" s="26"/>
      <c r="TGJ20" s="26"/>
      <c r="TGK20" s="26"/>
      <c r="TGL20" s="26"/>
      <c r="TGM20" s="26"/>
      <c r="TGN20" s="26"/>
      <c r="TGO20" s="26"/>
      <c r="TGP20" s="26"/>
      <c r="TGQ20" s="26"/>
      <c r="TGR20" s="26"/>
      <c r="TGS20" s="26"/>
      <c r="TGT20" s="26"/>
      <c r="TGU20" s="26"/>
      <c r="TGV20" s="26"/>
      <c r="TGW20" s="26"/>
      <c r="TGX20" s="26"/>
      <c r="TGY20" s="26"/>
      <c r="TGZ20" s="26"/>
      <c r="THA20" s="26"/>
      <c r="THB20" s="26"/>
      <c r="THC20" s="26"/>
      <c r="THD20" s="26"/>
      <c r="THE20" s="26"/>
      <c r="THF20" s="26"/>
      <c r="THG20" s="26"/>
      <c r="THH20" s="26"/>
      <c r="THI20" s="26"/>
      <c r="THJ20" s="26"/>
      <c r="THK20" s="26"/>
      <c r="THL20" s="26"/>
      <c r="THM20" s="26"/>
      <c r="THN20" s="26"/>
      <c r="THO20" s="26"/>
      <c r="THP20" s="26"/>
      <c r="THQ20" s="26"/>
      <c r="THR20" s="26"/>
      <c r="THS20" s="26"/>
      <c r="THT20" s="26"/>
      <c r="THU20" s="26"/>
      <c r="THV20" s="26"/>
      <c r="THW20" s="26"/>
      <c r="THX20" s="26"/>
      <c r="THY20" s="26"/>
      <c r="THZ20" s="26"/>
      <c r="TIA20" s="26"/>
      <c r="TIB20" s="26"/>
      <c r="TIC20" s="26"/>
      <c r="TID20" s="26"/>
      <c r="TIE20" s="26"/>
      <c r="TIF20" s="26"/>
      <c r="TIG20" s="26"/>
      <c r="TIH20" s="26"/>
      <c r="TII20" s="26"/>
      <c r="TIJ20" s="26"/>
      <c r="TIK20" s="26"/>
      <c r="TIL20" s="26"/>
      <c r="TIM20" s="26"/>
      <c r="TIN20" s="26"/>
      <c r="TIO20" s="26"/>
      <c r="TIP20" s="26"/>
      <c r="TIQ20" s="26"/>
      <c r="TIR20" s="26"/>
      <c r="TIS20" s="26"/>
      <c r="TIT20" s="26"/>
      <c r="TIU20" s="26"/>
      <c r="TIV20" s="26"/>
      <c r="TIW20" s="26"/>
      <c r="TIX20" s="26"/>
      <c r="TIY20" s="26"/>
      <c r="TIZ20" s="26"/>
      <c r="TJA20" s="26"/>
      <c r="TJB20" s="26"/>
      <c r="TJC20" s="26"/>
      <c r="TJD20" s="26"/>
      <c r="TJE20" s="26"/>
      <c r="TJF20" s="26"/>
      <c r="TJG20" s="26"/>
      <c r="TJH20" s="26"/>
      <c r="TJI20" s="26"/>
      <c r="TJJ20" s="26"/>
      <c r="TJK20" s="26"/>
      <c r="TJL20" s="26"/>
      <c r="TJM20" s="26"/>
      <c r="TJN20" s="26"/>
      <c r="TJO20" s="26"/>
      <c r="TJP20" s="26"/>
      <c r="TJQ20" s="26"/>
      <c r="TJR20" s="26"/>
      <c r="TJS20" s="26"/>
      <c r="TJT20" s="26"/>
      <c r="TJU20" s="26"/>
      <c r="TJV20" s="26"/>
      <c r="TJW20" s="26"/>
      <c r="TJX20" s="26"/>
      <c r="TJY20" s="26"/>
      <c r="TJZ20" s="26"/>
      <c r="TKA20" s="26"/>
      <c r="TKB20" s="26"/>
      <c r="TKC20" s="26"/>
      <c r="TKD20" s="26"/>
      <c r="TKE20" s="26"/>
      <c r="TKF20" s="26"/>
      <c r="TKG20" s="26"/>
      <c r="TKH20" s="26"/>
      <c r="TKI20" s="26"/>
      <c r="TKJ20" s="26"/>
      <c r="TKK20" s="26"/>
      <c r="TKL20" s="26"/>
      <c r="TKM20" s="26"/>
      <c r="TKN20" s="26"/>
      <c r="TKO20" s="26"/>
      <c r="TKP20" s="26"/>
      <c r="TKQ20" s="26"/>
      <c r="TKR20" s="26"/>
      <c r="TKS20" s="26"/>
      <c r="TKT20" s="26"/>
      <c r="TKU20" s="26"/>
      <c r="TKV20" s="26"/>
      <c r="TKW20" s="26"/>
      <c r="TKX20" s="26"/>
      <c r="TKY20" s="26"/>
      <c r="TKZ20" s="26"/>
      <c r="TLA20" s="26"/>
      <c r="TLB20" s="26"/>
      <c r="TLC20" s="26"/>
      <c r="TLD20" s="26"/>
      <c r="TLE20" s="26"/>
      <c r="TLF20" s="26"/>
      <c r="TLG20" s="26"/>
      <c r="TLH20" s="26"/>
      <c r="TLI20" s="26"/>
      <c r="TLJ20" s="26"/>
      <c r="TLK20" s="26"/>
      <c r="TLL20" s="26"/>
      <c r="TLM20" s="26"/>
      <c r="TLN20" s="26"/>
      <c r="TLO20" s="26"/>
      <c r="TLP20" s="26"/>
      <c r="TLQ20" s="26"/>
      <c r="TLR20" s="26"/>
      <c r="TLS20" s="26"/>
      <c r="TLT20" s="26"/>
      <c r="TLU20" s="26"/>
      <c r="TLV20" s="26"/>
      <c r="TLW20" s="26"/>
      <c r="TLX20" s="26"/>
      <c r="TLY20" s="26"/>
      <c r="TLZ20" s="26"/>
      <c r="TMA20" s="26"/>
      <c r="TMB20" s="26"/>
      <c r="TMC20" s="26"/>
      <c r="TMD20" s="26"/>
      <c r="TME20" s="26"/>
      <c r="TMF20" s="26"/>
      <c r="TMG20" s="26"/>
      <c r="TMH20" s="26"/>
      <c r="TMI20" s="26"/>
      <c r="TMJ20" s="26"/>
      <c r="TMK20" s="26"/>
      <c r="TML20" s="26"/>
      <c r="TMM20" s="26"/>
      <c r="TMN20" s="26"/>
      <c r="TMO20" s="26"/>
      <c r="TMP20" s="26"/>
      <c r="TMQ20" s="26"/>
      <c r="TMR20" s="26"/>
      <c r="TMS20" s="26"/>
      <c r="TMT20" s="26"/>
      <c r="TMU20" s="26"/>
      <c r="TMV20" s="26"/>
      <c r="TMW20" s="26"/>
      <c r="TMX20" s="26"/>
      <c r="TMY20" s="26"/>
      <c r="TMZ20" s="26"/>
      <c r="TNA20" s="26"/>
      <c r="TNB20" s="26"/>
      <c r="TNC20" s="26"/>
      <c r="TND20" s="26"/>
      <c r="TNE20" s="26"/>
      <c r="TNF20" s="26"/>
      <c r="TNG20" s="26"/>
      <c r="TNH20" s="26"/>
      <c r="TNI20" s="26"/>
      <c r="TNJ20" s="26"/>
      <c r="TNK20" s="26"/>
      <c r="TNL20" s="26"/>
      <c r="TNM20" s="26"/>
      <c r="TNN20" s="26"/>
      <c r="TNO20" s="26"/>
      <c r="TNP20" s="26"/>
      <c r="TNQ20" s="26"/>
      <c r="TNR20" s="26"/>
      <c r="TNS20" s="26"/>
      <c r="TNT20" s="26"/>
      <c r="TNU20" s="26"/>
      <c r="TNV20" s="26"/>
      <c r="TNW20" s="26"/>
      <c r="TNX20" s="26"/>
      <c r="TNY20" s="26"/>
      <c r="TNZ20" s="26"/>
      <c r="TOA20" s="26"/>
      <c r="TOB20" s="26"/>
      <c r="TOC20" s="26"/>
      <c r="TOD20" s="26"/>
      <c r="TOE20" s="26"/>
      <c r="TOF20" s="26"/>
      <c r="TOG20" s="26"/>
      <c r="TOH20" s="26"/>
      <c r="TOI20" s="26"/>
      <c r="TOJ20" s="26"/>
      <c r="TOK20" s="26"/>
      <c r="TOL20" s="26"/>
      <c r="TOM20" s="26"/>
      <c r="TON20" s="26"/>
      <c r="TOO20" s="26"/>
      <c r="TOP20" s="26"/>
      <c r="TOQ20" s="26"/>
      <c r="TOR20" s="26"/>
      <c r="TOS20" s="26"/>
      <c r="TOT20" s="26"/>
      <c r="TOU20" s="26"/>
      <c r="TOV20" s="26"/>
      <c r="TOW20" s="26"/>
      <c r="TOX20" s="26"/>
      <c r="TOY20" s="26"/>
      <c r="TOZ20" s="26"/>
      <c r="TPA20" s="26"/>
      <c r="TPB20" s="26"/>
      <c r="TPC20" s="26"/>
      <c r="TPD20" s="26"/>
      <c r="TPE20" s="26"/>
      <c r="TPF20" s="26"/>
      <c r="TPG20" s="26"/>
      <c r="TPH20" s="26"/>
      <c r="TPI20" s="26"/>
      <c r="TPJ20" s="26"/>
      <c r="TPK20" s="26"/>
      <c r="TPL20" s="26"/>
      <c r="TPM20" s="26"/>
      <c r="TPN20" s="26"/>
      <c r="TPO20" s="26"/>
      <c r="TPP20" s="26"/>
      <c r="TPQ20" s="26"/>
      <c r="TPR20" s="26"/>
      <c r="TPS20" s="26"/>
      <c r="TPT20" s="26"/>
      <c r="TPU20" s="26"/>
      <c r="TPV20" s="26"/>
      <c r="TPW20" s="26"/>
      <c r="TPX20" s="26"/>
      <c r="TPY20" s="26"/>
      <c r="TPZ20" s="26"/>
      <c r="TQA20" s="26"/>
      <c r="TQB20" s="26"/>
      <c r="TQC20" s="26"/>
      <c r="TQD20" s="26"/>
      <c r="TQE20" s="26"/>
      <c r="TQF20" s="26"/>
      <c r="TQG20" s="26"/>
      <c r="TQH20" s="26"/>
      <c r="TQI20" s="26"/>
      <c r="TQJ20" s="26"/>
      <c r="TQK20" s="26"/>
      <c r="TQL20" s="26"/>
      <c r="TQM20" s="26"/>
      <c r="TQN20" s="26"/>
      <c r="TQO20" s="26"/>
      <c r="TQP20" s="26"/>
      <c r="TQQ20" s="26"/>
      <c r="TQR20" s="26"/>
      <c r="TQS20" s="26"/>
      <c r="TQT20" s="26"/>
      <c r="TQU20" s="26"/>
      <c r="TQV20" s="26"/>
      <c r="TQW20" s="26"/>
      <c r="TQX20" s="26"/>
      <c r="TQY20" s="26"/>
      <c r="TQZ20" s="26"/>
      <c r="TRA20" s="26"/>
      <c r="TRB20" s="26"/>
      <c r="TRC20" s="26"/>
      <c r="TRD20" s="26"/>
      <c r="TRE20" s="26"/>
      <c r="TRF20" s="26"/>
      <c r="TRG20" s="26"/>
      <c r="TRH20" s="26"/>
      <c r="TRI20" s="26"/>
      <c r="TRJ20" s="26"/>
      <c r="TRK20" s="26"/>
      <c r="TRL20" s="26"/>
      <c r="TRM20" s="26"/>
      <c r="TRN20" s="26"/>
      <c r="TRO20" s="26"/>
      <c r="TRP20" s="26"/>
      <c r="TRQ20" s="26"/>
      <c r="TRR20" s="26"/>
      <c r="TRS20" s="26"/>
      <c r="TRT20" s="26"/>
      <c r="TRU20" s="26"/>
      <c r="TRV20" s="26"/>
      <c r="TRW20" s="26"/>
      <c r="TRX20" s="26"/>
      <c r="TRY20" s="26"/>
      <c r="TRZ20" s="26"/>
      <c r="TSA20" s="26"/>
      <c r="TSB20" s="26"/>
      <c r="TSC20" s="26"/>
      <c r="TSD20" s="26"/>
      <c r="TSE20" s="26"/>
      <c r="TSF20" s="26"/>
      <c r="TSG20" s="26"/>
      <c r="TSH20" s="26"/>
      <c r="TSI20" s="26"/>
      <c r="TSJ20" s="26"/>
      <c r="TSK20" s="26"/>
      <c r="TSL20" s="26"/>
      <c r="TSM20" s="26"/>
      <c r="TSN20" s="26"/>
      <c r="TSO20" s="26"/>
      <c r="TSP20" s="26"/>
      <c r="TSQ20" s="26"/>
      <c r="TSR20" s="26"/>
      <c r="TSS20" s="26"/>
      <c r="TST20" s="26"/>
      <c r="TSU20" s="26"/>
      <c r="TSV20" s="26"/>
      <c r="TSW20" s="26"/>
      <c r="TSX20" s="26"/>
      <c r="TSY20" s="26"/>
      <c r="TSZ20" s="26"/>
      <c r="TTA20" s="26"/>
      <c r="TTB20" s="26"/>
      <c r="TTC20" s="26"/>
      <c r="TTD20" s="26"/>
      <c r="TTE20" s="26"/>
      <c r="TTF20" s="26"/>
      <c r="TTG20" s="26"/>
      <c r="TTH20" s="26"/>
      <c r="TTI20" s="26"/>
      <c r="TTJ20" s="26"/>
      <c r="TTK20" s="26"/>
      <c r="TTL20" s="26"/>
      <c r="TTM20" s="26"/>
      <c r="TTN20" s="26"/>
      <c r="TTO20" s="26"/>
      <c r="TTP20" s="26"/>
      <c r="TTQ20" s="26"/>
      <c r="TTR20" s="26"/>
      <c r="TTS20" s="26"/>
      <c r="TTT20" s="26"/>
      <c r="TTU20" s="26"/>
      <c r="TTV20" s="26"/>
      <c r="TTW20" s="26"/>
      <c r="TTX20" s="26"/>
      <c r="TTY20" s="26"/>
      <c r="TTZ20" s="26"/>
      <c r="TUA20" s="26"/>
      <c r="TUB20" s="26"/>
      <c r="TUC20" s="26"/>
      <c r="TUD20" s="26"/>
      <c r="TUE20" s="26"/>
      <c r="TUF20" s="26"/>
      <c r="TUG20" s="26"/>
      <c r="TUH20" s="26"/>
      <c r="TUI20" s="26"/>
      <c r="TUJ20" s="26"/>
      <c r="TUK20" s="26"/>
      <c r="TUL20" s="26"/>
      <c r="TUM20" s="26"/>
      <c r="TUN20" s="26"/>
      <c r="TUO20" s="26"/>
      <c r="TUP20" s="26"/>
      <c r="TUQ20" s="26"/>
      <c r="TUR20" s="26"/>
      <c r="TUS20" s="26"/>
      <c r="TUT20" s="26"/>
      <c r="TUU20" s="26"/>
      <c r="TUV20" s="26"/>
      <c r="TUW20" s="26"/>
      <c r="TUX20" s="26"/>
      <c r="TUY20" s="26"/>
      <c r="TUZ20" s="26"/>
      <c r="TVA20" s="26"/>
      <c r="TVB20" s="26"/>
      <c r="TVC20" s="26"/>
      <c r="TVD20" s="26"/>
      <c r="TVE20" s="26"/>
      <c r="TVF20" s="26"/>
      <c r="TVG20" s="26"/>
      <c r="TVH20" s="26"/>
      <c r="TVI20" s="26"/>
      <c r="TVJ20" s="26"/>
      <c r="TVK20" s="26"/>
      <c r="TVL20" s="26"/>
      <c r="TVM20" s="26"/>
      <c r="TVN20" s="26"/>
      <c r="TVO20" s="26"/>
      <c r="TVP20" s="26"/>
      <c r="TVQ20" s="26"/>
      <c r="TVR20" s="26"/>
      <c r="TVS20" s="26"/>
      <c r="TVT20" s="26"/>
      <c r="TVU20" s="26"/>
      <c r="TVV20" s="26"/>
      <c r="TVW20" s="26"/>
      <c r="TVX20" s="26"/>
      <c r="TVY20" s="26"/>
      <c r="TVZ20" s="26"/>
      <c r="TWA20" s="26"/>
      <c r="TWB20" s="26"/>
      <c r="TWC20" s="26"/>
      <c r="TWD20" s="26"/>
      <c r="TWE20" s="26"/>
      <c r="TWF20" s="26"/>
      <c r="TWG20" s="26"/>
      <c r="TWH20" s="26"/>
      <c r="TWI20" s="26"/>
      <c r="TWJ20" s="26"/>
      <c r="TWK20" s="26"/>
      <c r="TWL20" s="26"/>
      <c r="TWM20" s="26"/>
      <c r="TWN20" s="26"/>
      <c r="TWO20" s="26"/>
      <c r="TWP20" s="26"/>
      <c r="TWQ20" s="26"/>
      <c r="TWR20" s="26"/>
      <c r="TWS20" s="26"/>
      <c r="TWT20" s="26"/>
      <c r="TWU20" s="26"/>
      <c r="TWV20" s="26"/>
      <c r="TWW20" s="26"/>
      <c r="TWX20" s="26"/>
      <c r="TWY20" s="26"/>
      <c r="TWZ20" s="26"/>
      <c r="TXA20" s="26"/>
      <c r="TXB20" s="26"/>
      <c r="TXC20" s="26"/>
      <c r="TXD20" s="26"/>
      <c r="TXE20" s="26"/>
      <c r="TXF20" s="26"/>
      <c r="TXG20" s="26"/>
      <c r="TXH20" s="26"/>
      <c r="TXI20" s="26"/>
      <c r="TXJ20" s="26"/>
      <c r="TXK20" s="26"/>
      <c r="TXL20" s="26"/>
      <c r="TXM20" s="26"/>
      <c r="TXN20" s="26"/>
      <c r="TXO20" s="26"/>
      <c r="TXP20" s="26"/>
      <c r="TXQ20" s="26"/>
      <c r="TXR20" s="26"/>
      <c r="TXS20" s="26"/>
      <c r="TXT20" s="26"/>
      <c r="TXU20" s="26"/>
      <c r="TXV20" s="26"/>
      <c r="TXW20" s="26"/>
      <c r="TXX20" s="26"/>
      <c r="TXY20" s="26"/>
      <c r="TXZ20" s="26"/>
      <c r="TYA20" s="26"/>
      <c r="TYB20" s="26"/>
      <c r="TYC20" s="26"/>
      <c r="TYD20" s="26"/>
      <c r="TYE20" s="26"/>
      <c r="TYF20" s="26"/>
      <c r="TYG20" s="26"/>
      <c r="TYH20" s="26"/>
      <c r="TYI20" s="26"/>
      <c r="TYJ20" s="26"/>
      <c r="TYK20" s="26"/>
      <c r="TYL20" s="26"/>
      <c r="TYM20" s="26"/>
      <c r="TYN20" s="26"/>
      <c r="TYO20" s="26"/>
      <c r="TYP20" s="26"/>
      <c r="TYQ20" s="26"/>
      <c r="TYR20" s="26"/>
      <c r="TYS20" s="26"/>
      <c r="TYT20" s="26"/>
      <c r="TYU20" s="26"/>
      <c r="TYV20" s="26"/>
      <c r="TYW20" s="26"/>
      <c r="TYX20" s="26"/>
      <c r="TYY20" s="26"/>
      <c r="TYZ20" s="26"/>
      <c r="TZA20" s="26"/>
      <c r="TZB20" s="26"/>
      <c r="TZC20" s="26"/>
      <c r="TZD20" s="26"/>
      <c r="TZE20" s="26"/>
      <c r="TZF20" s="26"/>
      <c r="TZG20" s="26"/>
      <c r="TZH20" s="26"/>
      <c r="TZI20" s="26"/>
      <c r="TZJ20" s="26"/>
      <c r="TZK20" s="26"/>
      <c r="TZL20" s="26"/>
      <c r="TZM20" s="26"/>
      <c r="TZN20" s="26"/>
      <c r="TZO20" s="26"/>
      <c r="TZP20" s="26"/>
      <c r="TZQ20" s="26"/>
      <c r="TZR20" s="26"/>
      <c r="TZS20" s="26"/>
      <c r="TZT20" s="26"/>
      <c r="TZU20" s="26"/>
      <c r="TZV20" s="26"/>
      <c r="TZW20" s="26"/>
      <c r="TZX20" s="26"/>
      <c r="TZY20" s="26"/>
      <c r="TZZ20" s="26"/>
      <c r="UAA20" s="26"/>
      <c r="UAB20" s="26"/>
      <c r="UAC20" s="26"/>
      <c r="UAD20" s="26"/>
      <c r="UAE20" s="26"/>
      <c r="UAF20" s="26"/>
      <c r="UAG20" s="26"/>
      <c r="UAH20" s="26"/>
      <c r="UAI20" s="26"/>
      <c r="UAJ20" s="26"/>
      <c r="UAK20" s="26"/>
      <c r="UAL20" s="26"/>
      <c r="UAM20" s="26"/>
      <c r="UAN20" s="26"/>
      <c r="UAO20" s="26"/>
      <c r="UAP20" s="26"/>
      <c r="UAQ20" s="26"/>
      <c r="UAR20" s="26"/>
      <c r="UAS20" s="26"/>
      <c r="UAT20" s="26"/>
      <c r="UAU20" s="26"/>
      <c r="UAV20" s="26"/>
      <c r="UAW20" s="26"/>
      <c r="UAX20" s="26"/>
      <c r="UAY20" s="26"/>
      <c r="UAZ20" s="26"/>
      <c r="UBA20" s="26"/>
      <c r="UBB20" s="26"/>
      <c r="UBC20" s="26"/>
      <c r="UBD20" s="26"/>
      <c r="UBE20" s="26"/>
      <c r="UBF20" s="26"/>
      <c r="UBG20" s="26"/>
      <c r="UBH20" s="26"/>
      <c r="UBI20" s="26"/>
      <c r="UBJ20" s="26"/>
      <c r="UBK20" s="26"/>
      <c r="UBL20" s="26"/>
      <c r="UBM20" s="26"/>
      <c r="UBN20" s="26"/>
      <c r="UBO20" s="26"/>
      <c r="UBP20" s="26"/>
      <c r="UBQ20" s="26"/>
      <c r="UBR20" s="26"/>
      <c r="UBS20" s="26"/>
      <c r="UBT20" s="26"/>
      <c r="UBU20" s="26"/>
      <c r="UBV20" s="26"/>
      <c r="UBW20" s="26"/>
      <c r="UBX20" s="26"/>
      <c r="UBY20" s="26"/>
      <c r="UBZ20" s="26"/>
      <c r="UCA20" s="26"/>
      <c r="UCB20" s="26"/>
      <c r="UCC20" s="26"/>
      <c r="UCD20" s="26"/>
      <c r="UCE20" s="26"/>
      <c r="UCF20" s="26"/>
      <c r="UCG20" s="26"/>
      <c r="UCH20" s="26"/>
      <c r="UCI20" s="26"/>
      <c r="UCJ20" s="26"/>
      <c r="UCK20" s="26"/>
      <c r="UCL20" s="26"/>
      <c r="UCM20" s="26"/>
      <c r="UCN20" s="26"/>
      <c r="UCO20" s="26"/>
      <c r="UCP20" s="26"/>
      <c r="UCQ20" s="26"/>
      <c r="UCR20" s="26"/>
      <c r="UCS20" s="26"/>
      <c r="UCT20" s="26"/>
      <c r="UCU20" s="26"/>
      <c r="UCV20" s="26"/>
      <c r="UCW20" s="26"/>
      <c r="UCX20" s="26"/>
      <c r="UCY20" s="26"/>
      <c r="UCZ20" s="26"/>
      <c r="UDA20" s="26"/>
      <c r="UDB20" s="26"/>
      <c r="UDC20" s="26"/>
      <c r="UDD20" s="26"/>
      <c r="UDE20" s="26"/>
      <c r="UDF20" s="26"/>
      <c r="UDG20" s="26"/>
      <c r="UDH20" s="26"/>
      <c r="UDI20" s="26"/>
      <c r="UDJ20" s="26"/>
      <c r="UDK20" s="26"/>
      <c r="UDL20" s="26"/>
      <c r="UDM20" s="26"/>
      <c r="UDN20" s="26"/>
      <c r="UDO20" s="26"/>
      <c r="UDP20" s="26"/>
      <c r="UDQ20" s="26"/>
      <c r="UDR20" s="26"/>
      <c r="UDS20" s="26"/>
      <c r="UDT20" s="26"/>
      <c r="UDU20" s="26"/>
      <c r="UDV20" s="26"/>
      <c r="UDW20" s="26"/>
      <c r="UDX20" s="26"/>
      <c r="UDY20" s="26"/>
      <c r="UDZ20" s="26"/>
      <c r="UEA20" s="26"/>
      <c r="UEB20" s="26"/>
      <c r="UEC20" s="26"/>
      <c r="UED20" s="26"/>
      <c r="UEE20" s="26"/>
      <c r="UEF20" s="26"/>
      <c r="UEG20" s="26"/>
      <c r="UEH20" s="26"/>
      <c r="UEI20" s="26"/>
      <c r="UEJ20" s="26"/>
      <c r="UEK20" s="26"/>
      <c r="UEL20" s="26"/>
      <c r="UEM20" s="26"/>
      <c r="UEN20" s="26"/>
      <c r="UEO20" s="26"/>
      <c r="UEP20" s="26"/>
      <c r="UEQ20" s="26"/>
      <c r="UER20" s="26"/>
      <c r="UES20" s="26"/>
      <c r="UET20" s="26"/>
      <c r="UEU20" s="26"/>
      <c r="UEV20" s="26"/>
      <c r="UEW20" s="26"/>
      <c r="UEX20" s="26"/>
      <c r="UEY20" s="26"/>
      <c r="UEZ20" s="26"/>
      <c r="UFA20" s="26"/>
      <c r="UFB20" s="26"/>
      <c r="UFC20" s="26"/>
      <c r="UFD20" s="26"/>
      <c r="UFE20" s="26"/>
      <c r="UFF20" s="26"/>
      <c r="UFG20" s="26"/>
      <c r="UFH20" s="26"/>
      <c r="UFI20" s="26"/>
      <c r="UFJ20" s="26"/>
      <c r="UFK20" s="26"/>
      <c r="UFL20" s="26"/>
      <c r="UFM20" s="26"/>
      <c r="UFN20" s="26"/>
      <c r="UFO20" s="26"/>
      <c r="UFP20" s="26"/>
      <c r="UFQ20" s="26"/>
      <c r="UFR20" s="26"/>
      <c r="UFS20" s="26"/>
      <c r="UFT20" s="26"/>
      <c r="UFU20" s="26"/>
      <c r="UFV20" s="26"/>
      <c r="UFW20" s="26"/>
      <c r="UFX20" s="26"/>
      <c r="UFY20" s="26"/>
      <c r="UFZ20" s="26"/>
      <c r="UGA20" s="26"/>
      <c r="UGB20" s="26"/>
      <c r="UGC20" s="26"/>
      <c r="UGD20" s="26"/>
      <c r="UGE20" s="26"/>
      <c r="UGF20" s="26"/>
      <c r="UGG20" s="26"/>
      <c r="UGH20" s="26"/>
      <c r="UGI20" s="26"/>
      <c r="UGJ20" s="26"/>
      <c r="UGK20" s="26"/>
      <c r="UGL20" s="26"/>
      <c r="UGM20" s="26"/>
      <c r="UGN20" s="26"/>
      <c r="UGO20" s="26"/>
      <c r="UGP20" s="26"/>
      <c r="UGQ20" s="26"/>
      <c r="UGR20" s="26"/>
      <c r="UGS20" s="26"/>
      <c r="UGT20" s="26"/>
      <c r="UGU20" s="26"/>
      <c r="UGV20" s="26"/>
      <c r="UGW20" s="26"/>
      <c r="UGX20" s="26"/>
      <c r="UGY20" s="26"/>
      <c r="UGZ20" s="26"/>
      <c r="UHA20" s="26"/>
      <c r="UHB20" s="26"/>
      <c r="UHC20" s="26"/>
      <c r="UHD20" s="26"/>
      <c r="UHE20" s="26"/>
      <c r="UHF20" s="26"/>
      <c r="UHG20" s="26"/>
      <c r="UHH20" s="26"/>
      <c r="UHI20" s="26"/>
      <c r="UHJ20" s="26"/>
      <c r="UHK20" s="26"/>
      <c r="UHL20" s="26"/>
      <c r="UHM20" s="26"/>
      <c r="UHN20" s="26"/>
      <c r="UHO20" s="26"/>
      <c r="UHP20" s="26"/>
      <c r="UHQ20" s="26"/>
      <c r="UHR20" s="26"/>
      <c r="UHS20" s="26"/>
      <c r="UHT20" s="26"/>
      <c r="UHU20" s="26"/>
      <c r="UHV20" s="26"/>
      <c r="UHW20" s="26"/>
      <c r="UHX20" s="26"/>
      <c r="UHY20" s="26"/>
      <c r="UHZ20" s="26"/>
      <c r="UIA20" s="26"/>
      <c r="UIB20" s="26"/>
      <c r="UIC20" s="26"/>
      <c r="UID20" s="26"/>
      <c r="UIE20" s="26"/>
      <c r="UIF20" s="26"/>
      <c r="UIG20" s="26"/>
      <c r="UIH20" s="26"/>
      <c r="UII20" s="26"/>
      <c r="UIJ20" s="26"/>
      <c r="UIK20" s="26"/>
      <c r="UIL20" s="26"/>
      <c r="UIM20" s="26"/>
      <c r="UIN20" s="26"/>
      <c r="UIO20" s="26"/>
      <c r="UIP20" s="26"/>
      <c r="UIQ20" s="26"/>
      <c r="UIR20" s="26"/>
      <c r="UIS20" s="26"/>
      <c r="UIT20" s="26"/>
      <c r="UIU20" s="26"/>
      <c r="UIV20" s="26"/>
      <c r="UIW20" s="26"/>
      <c r="UIX20" s="26"/>
      <c r="UIY20" s="26"/>
      <c r="UIZ20" s="26"/>
      <c r="UJA20" s="26"/>
      <c r="UJB20" s="26"/>
      <c r="UJC20" s="26"/>
      <c r="UJD20" s="26"/>
      <c r="UJE20" s="26"/>
      <c r="UJF20" s="26"/>
      <c r="UJG20" s="26"/>
      <c r="UJH20" s="26"/>
      <c r="UJI20" s="26"/>
      <c r="UJJ20" s="26"/>
      <c r="UJK20" s="26"/>
      <c r="UJL20" s="26"/>
      <c r="UJM20" s="26"/>
      <c r="UJN20" s="26"/>
      <c r="UJO20" s="26"/>
      <c r="UJP20" s="26"/>
      <c r="UJQ20" s="26"/>
      <c r="UJR20" s="26"/>
      <c r="UJS20" s="26"/>
      <c r="UJT20" s="26"/>
      <c r="UJU20" s="26"/>
      <c r="UJV20" s="26"/>
      <c r="UJW20" s="26"/>
      <c r="UJX20" s="26"/>
      <c r="UJY20" s="26"/>
      <c r="UJZ20" s="26"/>
      <c r="UKA20" s="26"/>
      <c r="UKB20" s="26"/>
      <c r="UKC20" s="26"/>
      <c r="UKD20" s="26"/>
      <c r="UKE20" s="26"/>
      <c r="UKF20" s="26"/>
      <c r="UKG20" s="26"/>
      <c r="UKH20" s="26"/>
      <c r="UKI20" s="26"/>
      <c r="UKJ20" s="26"/>
      <c r="UKK20" s="26"/>
      <c r="UKL20" s="26"/>
      <c r="UKM20" s="26"/>
      <c r="UKN20" s="26"/>
      <c r="UKO20" s="26"/>
      <c r="UKP20" s="26"/>
      <c r="UKQ20" s="26"/>
      <c r="UKR20" s="26"/>
      <c r="UKS20" s="26"/>
      <c r="UKT20" s="26"/>
      <c r="UKU20" s="26"/>
      <c r="UKV20" s="26"/>
      <c r="UKW20" s="26"/>
      <c r="UKX20" s="26"/>
      <c r="UKY20" s="26"/>
      <c r="UKZ20" s="26"/>
      <c r="ULA20" s="26"/>
      <c r="ULB20" s="26"/>
      <c r="ULC20" s="26"/>
      <c r="ULD20" s="26"/>
      <c r="ULE20" s="26"/>
      <c r="ULF20" s="26"/>
      <c r="ULG20" s="26"/>
      <c r="ULH20" s="26"/>
      <c r="ULI20" s="26"/>
      <c r="ULJ20" s="26"/>
      <c r="ULK20" s="26"/>
      <c r="ULL20" s="26"/>
      <c r="ULM20" s="26"/>
      <c r="ULN20" s="26"/>
      <c r="ULO20" s="26"/>
      <c r="ULP20" s="26"/>
      <c r="ULQ20" s="26"/>
      <c r="ULR20" s="26"/>
      <c r="ULS20" s="26"/>
      <c r="ULT20" s="26"/>
      <c r="ULU20" s="26"/>
      <c r="ULV20" s="26"/>
      <c r="ULW20" s="26"/>
      <c r="ULX20" s="26"/>
      <c r="ULY20" s="26"/>
      <c r="ULZ20" s="26"/>
      <c r="UMA20" s="26"/>
      <c r="UMB20" s="26"/>
      <c r="UMC20" s="26"/>
      <c r="UMD20" s="26"/>
      <c r="UME20" s="26"/>
      <c r="UMF20" s="26"/>
      <c r="UMG20" s="26"/>
      <c r="UMH20" s="26"/>
      <c r="UMI20" s="26"/>
      <c r="UMJ20" s="26"/>
      <c r="UMK20" s="26"/>
      <c r="UML20" s="26"/>
      <c r="UMM20" s="26"/>
      <c r="UMN20" s="26"/>
      <c r="UMO20" s="26"/>
      <c r="UMP20" s="26"/>
      <c r="UMQ20" s="26"/>
      <c r="UMR20" s="26"/>
      <c r="UMS20" s="26"/>
      <c r="UMT20" s="26"/>
      <c r="UMU20" s="26"/>
      <c r="UMV20" s="26"/>
      <c r="UMW20" s="26"/>
      <c r="UMX20" s="26"/>
      <c r="UMY20" s="26"/>
      <c r="UMZ20" s="26"/>
      <c r="UNA20" s="26"/>
      <c r="UNB20" s="26"/>
      <c r="UNC20" s="26"/>
      <c r="UND20" s="26"/>
      <c r="UNE20" s="26"/>
      <c r="UNF20" s="26"/>
      <c r="UNG20" s="26"/>
      <c r="UNH20" s="26"/>
      <c r="UNI20" s="26"/>
      <c r="UNJ20" s="26"/>
      <c r="UNK20" s="26"/>
      <c r="UNL20" s="26"/>
      <c r="UNM20" s="26"/>
      <c r="UNN20" s="26"/>
      <c r="UNO20" s="26"/>
      <c r="UNP20" s="26"/>
      <c r="UNQ20" s="26"/>
      <c r="UNR20" s="26"/>
      <c r="UNS20" s="26"/>
      <c r="UNT20" s="26"/>
      <c r="UNU20" s="26"/>
      <c r="UNV20" s="26"/>
      <c r="UNW20" s="26"/>
      <c r="UNX20" s="26"/>
      <c r="UNY20" s="26"/>
      <c r="UNZ20" s="26"/>
      <c r="UOA20" s="26"/>
      <c r="UOB20" s="26"/>
      <c r="UOC20" s="26"/>
      <c r="UOD20" s="26"/>
      <c r="UOE20" s="26"/>
      <c r="UOF20" s="26"/>
      <c r="UOG20" s="26"/>
      <c r="UOH20" s="26"/>
      <c r="UOI20" s="26"/>
      <c r="UOJ20" s="26"/>
      <c r="UOK20" s="26"/>
      <c r="UOL20" s="26"/>
      <c r="UOM20" s="26"/>
      <c r="UON20" s="26"/>
      <c r="UOO20" s="26"/>
      <c r="UOP20" s="26"/>
      <c r="UOQ20" s="26"/>
      <c r="UOR20" s="26"/>
      <c r="UOS20" s="26"/>
      <c r="UOT20" s="26"/>
      <c r="UOU20" s="26"/>
      <c r="UOV20" s="26"/>
      <c r="UOW20" s="26"/>
      <c r="UOX20" s="26"/>
      <c r="UOY20" s="26"/>
      <c r="UOZ20" s="26"/>
      <c r="UPA20" s="26"/>
      <c r="UPB20" s="26"/>
      <c r="UPC20" s="26"/>
      <c r="UPD20" s="26"/>
      <c r="UPE20" s="26"/>
      <c r="UPF20" s="26"/>
      <c r="UPG20" s="26"/>
      <c r="UPH20" s="26"/>
      <c r="UPI20" s="26"/>
      <c r="UPJ20" s="26"/>
      <c r="UPK20" s="26"/>
      <c r="UPL20" s="26"/>
      <c r="UPM20" s="26"/>
      <c r="UPN20" s="26"/>
      <c r="UPO20" s="26"/>
      <c r="UPP20" s="26"/>
      <c r="UPQ20" s="26"/>
      <c r="UPR20" s="26"/>
      <c r="UPS20" s="26"/>
      <c r="UPT20" s="26"/>
      <c r="UPU20" s="26"/>
      <c r="UPV20" s="26"/>
      <c r="UPW20" s="26"/>
      <c r="UPX20" s="26"/>
      <c r="UPY20" s="26"/>
      <c r="UPZ20" s="26"/>
      <c r="UQA20" s="26"/>
      <c r="UQB20" s="26"/>
      <c r="UQC20" s="26"/>
      <c r="UQD20" s="26"/>
      <c r="UQE20" s="26"/>
      <c r="UQF20" s="26"/>
      <c r="UQG20" s="26"/>
      <c r="UQH20" s="26"/>
      <c r="UQI20" s="26"/>
      <c r="UQJ20" s="26"/>
      <c r="UQK20" s="26"/>
      <c r="UQL20" s="26"/>
      <c r="UQM20" s="26"/>
      <c r="UQN20" s="26"/>
      <c r="UQO20" s="26"/>
      <c r="UQP20" s="26"/>
      <c r="UQQ20" s="26"/>
      <c r="UQR20" s="26"/>
      <c r="UQS20" s="26"/>
      <c r="UQT20" s="26"/>
      <c r="UQU20" s="26"/>
      <c r="UQV20" s="26"/>
      <c r="UQW20" s="26"/>
      <c r="UQX20" s="26"/>
      <c r="UQY20" s="26"/>
      <c r="UQZ20" s="26"/>
      <c r="URA20" s="26"/>
      <c r="URB20" s="26"/>
      <c r="URC20" s="26"/>
      <c r="URD20" s="26"/>
      <c r="URE20" s="26"/>
      <c r="URF20" s="26"/>
      <c r="URG20" s="26"/>
      <c r="URH20" s="26"/>
      <c r="URI20" s="26"/>
      <c r="URJ20" s="26"/>
      <c r="URK20" s="26"/>
      <c r="URL20" s="26"/>
      <c r="URM20" s="26"/>
      <c r="URN20" s="26"/>
      <c r="URO20" s="26"/>
      <c r="URP20" s="26"/>
      <c r="URQ20" s="26"/>
      <c r="URR20" s="26"/>
      <c r="URS20" s="26"/>
      <c r="URT20" s="26"/>
      <c r="URU20" s="26"/>
      <c r="URV20" s="26"/>
      <c r="URW20" s="26"/>
      <c r="URX20" s="26"/>
      <c r="URY20" s="26"/>
      <c r="URZ20" s="26"/>
      <c r="USA20" s="26"/>
      <c r="USB20" s="26"/>
      <c r="USC20" s="26"/>
      <c r="USD20" s="26"/>
      <c r="USE20" s="26"/>
      <c r="USF20" s="26"/>
      <c r="USG20" s="26"/>
      <c r="USH20" s="26"/>
      <c r="USI20" s="26"/>
      <c r="USJ20" s="26"/>
      <c r="USK20" s="26"/>
      <c r="USL20" s="26"/>
      <c r="USM20" s="26"/>
      <c r="USN20" s="26"/>
      <c r="USO20" s="26"/>
      <c r="USP20" s="26"/>
      <c r="USQ20" s="26"/>
      <c r="USR20" s="26"/>
      <c r="USS20" s="26"/>
      <c r="UST20" s="26"/>
      <c r="USU20" s="26"/>
      <c r="USV20" s="26"/>
      <c r="USW20" s="26"/>
      <c r="USX20" s="26"/>
      <c r="USY20" s="26"/>
      <c r="USZ20" s="26"/>
      <c r="UTA20" s="26"/>
      <c r="UTB20" s="26"/>
      <c r="UTC20" s="26"/>
      <c r="UTD20" s="26"/>
      <c r="UTE20" s="26"/>
      <c r="UTF20" s="26"/>
      <c r="UTG20" s="26"/>
      <c r="UTH20" s="26"/>
      <c r="UTI20" s="26"/>
      <c r="UTJ20" s="26"/>
      <c r="UTK20" s="26"/>
      <c r="UTL20" s="26"/>
      <c r="UTM20" s="26"/>
      <c r="UTN20" s="26"/>
      <c r="UTO20" s="26"/>
      <c r="UTP20" s="26"/>
      <c r="UTQ20" s="26"/>
      <c r="UTR20" s="26"/>
      <c r="UTS20" s="26"/>
      <c r="UTT20" s="26"/>
      <c r="UTU20" s="26"/>
      <c r="UTV20" s="26"/>
      <c r="UTW20" s="26"/>
      <c r="UTX20" s="26"/>
      <c r="UTY20" s="26"/>
      <c r="UTZ20" s="26"/>
      <c r="UUA20" s="26"/>
      <c r="UUB20" s="26"/>
      <c r="UUC20" s="26"/>
      <c r="UUD20" s="26"/>
      <c r="UUE20" s="26"/>
      <c r="UUF20" s="26"/>
      <c r="UUG20" s="26"/>
      <c r="UUH20" s="26"/>
      <c r="UUI20" s="26"/>
      <c r="UUJ20" s="26"/>
      <c r="UUK20" s="26"/>
      <c r="UUL20" s="26"/>
      <c r="UUM20" s="26"/>
      <c r="UUN20" s="26"/>
      <c r="UUO20" s="26"/>
      <c r="UUP20" s="26"/>
      <c r="UUQ20" s="26"/>
      <c r="UUR20" s="26"/>
      <c r="UUS20" s="26"/>
      <c r="UUT20" s="26"/>
      <c r="UUU20" s="26"/>
      <c r="UUV20" s="26"/>
      <c r="UUW20" s="26"/>
      <c r="UUX20" s="26"/>
      <c r="UUY20" s="26"/>
      <c r="UUZ20" s="26"/>
      <c r="UVA20" s="26"/>
      <c r="UVB20" s="26"/>
      <c r="UVC20" s="26"/>
      <c r="UVD20" s="26"/>
      <c r="UVE20" s="26"/>
      <c r="UVF20" s="26"/>
      <c r="UVG20" s="26"/>
      <c r="UVH20" s="26"/>
      <c r="UVI20" s="26"/>
      <c r="UVJ20" s="26"/>
      <c r="UVK20" s="26"/>
      <c r="UVL20" s="26"/>
      <c r="UVM20" s="26"/>
      <c r="UVN20" s="26"/>
      <c r="UVO20" s="26"/>
      <c r="UVP20" s="26"/>
      <c r="UVQ20" s="26"/>
      <c r="UVR20" s="26"/>
      <c r="UVS20" s="26"/>
      <c r="UVT20" s="26"/>
      <c r="UVU20" s="26"/>
      <c r="UVV20" s="26"/>
      <c r="UVW20" s="26"/>
      <c r="UVX20" s="26"/>
      <c r="UVY20" s="26"/>
      <c r="UVZ20" s="26"/>
      <c r="UWA20" s="26"/>
      <c r="UWB20" s="26"/>
      <c r="UWC20" s="26"/>
      <c r="UWD20" s="26"/>
      <c r="UWE20" s="26"/>
      <c r="UWF20" s="26"/>
      <c r="UWG20" s="26"/>
      <c r="UWH20" s="26"/>
      <c r="UWI20" s="26"/>
      <c r="UWJ20" s="26"/>
      <c r="UWK20" s="26"/>
      <c r="UWL20" s="26"/>
      <c r="UWM20" s="26"/>
      <c r="UWN20" s="26"/>
      <c r="UWO20" s="26"/>
      <c r="UWP20" s="26"/>
      <c r="UWQ20" s="26"/>
      <c r="UWR20" s="26"/>
      <c r="UWS20" s="26"/>
      <c r="UWT20" s="26"/>
      <c r="UWU20" s="26"/>
      <c r="UWV20" s="26"/>
      <c r="UWW20" s="26"/>
      <c r="UWX20" s="26"/>
      <c r="UWY20" s="26"/>
      <c r="UWZ20" s="26"/>
      <c r="UXA20" s="26"/>
      <c r="UXB20" s="26"/>
      <c r="UXC20" s="26"/>
      <c r="UXD20" s="26"/>
      <c r="UXE20" s="26"/>
      <c r="UXF20" s="26"/>
      <c r="UXG20" s="26"/>
      <c r="UXH20" s="26"/>
      <c r="UXI20" s="26"/>
      <c r="UXJ20" s="26"/>
      <c r="UXK20" s="26"/>
      <c r="UXL20" s="26"/>
      <c r="UXM20" s="26"/>
      <c r="UXN20" s="26"/>
      <c r="UXO20" s="26"/>
      <c r="UXP20" s="26"/>
      <c r="UXQ20" s="26"/>
      <c r="UXR20" s="26"/>
      <c r="UXS20" s="26"/>
      <c r="UXT20" s="26"/>
      <c r="UXU20" s="26"/>
      <c r="UXV20" s="26"/>
      <c r="UXW20" s="26"/>
      <c r="UXX20" s="26"/>
      <c r="UXY20" s="26"/>
      <c r="UXZ20" s="26"/>
      <c r="UYA20" s="26"/>
      <c r="UYB20" s="26"/>
      <c r="UYC20" s="26"/>
      <c r="UYD20" s="26"/>
      <c r="UYE20" s="26"/>
      <c r="UYF20" s="26"/>
      <c r="UYG20" s="26"/>
      <c r="UYH20" s="26"/>
      <c r="UYI20" s="26"/>
      <c r="UYJ20" s="26"/>
      <c r="UYK20" s="26"/>
      <c r="UYL20" s="26"/>
      <c r="UYM20" s="26"/>
      <c r="UYN20" s="26"/>
      <c r="UYO20" s="26"/>
      <c r="UYP20" s="26"/>
      <c r="UYQ20" s="26"/>
      <c r="UYR20" s="26"/>
      <c r="UYS20" s="26"/>
      <c r="UYT20" s="26"/>
      <c r="UYU20" s="26"/>
      <c r="UYV20" s="26"/>
      <c r="UYW20" s="26"/>
      <c r="UYX20" s="26"/>
      <c r="UYY20" s="26"/>
      <c r="UYZ20" s="26"/>
      <c r="UZA20" s="26"/>
      <c r="UZB20" s="26"/>
      <c r="UZC20" s="26"/>
      <c r="UZD20" s="26"/>
      <c r="UZE20" s="26"/>
      <c r="UZF20" s="26"/>
      <c r="UZG20" s="26"/>
      <c r="UZH20" s="26"/>
      <c r="UZI20" s="26"/>
      <c r="UZJ20" s="26"/>
      <c r="UZK20" s="26"/>
      <c r="UZL20" s="26"/>
      <c r="UZM20" s="26"/>
      <c r="UZN20" s="26"/>
      <c r="UZO20" s="26"/>
      <c r="UZP20" s="26"/>
      <c r="UZQ20" s="26"/>
      <c r="UZR20" s="26"/>
      <c r="UZS20" s="26"/>
      <c r="UZT20" s="26"/>
      <c r="UZU20" s="26"/>
      <c r="UZV20" s="26"/>
      <c r="UZW20" s="26"/>
      <c r="UZX20" s="26"/>
      <c r="UZY20" s="26"/>
      <c r="UZZ20" s="26"/>
      <c r="VAA20" s="26"/>
      <c r="VAB20" s="26"/>
      <c r="VAC20" s="26"/>
      <c r="VAD20" s="26"/>
      <c r="VAE20" s="26"/>
      <c r="VAF20" s="26"/>
      <c r="VAG20" s="26"/>
      <c r="VAH20" s="26"/>
      <c r="VAI20" s="26"/>
      <c r="VAJ20" s="26"/>
      <c r="VAK20" s="26"/>
      <c r="VAL20" s="26"/>
      <c r="VAM20" s="26"/>
      <c r="VAN20" s="26"/>
      <c r="VAO20" s="26"/>
      <c r="VAP20" s="26"/>
      <c r="VAQ20" s="26"/>
      <c r="VAR20" s="26"/>
      <c r="VAS20" s="26"/>
      <c r="VAT20" s="26"/>
      <c r="VAU20" s="26"/>
      <c r="VAV20" s="26"/>
      <c r="VAW20" s="26"/>
      <c r="VAX20" s="26"/>
      <c r="VAY20" s="26"/>
      <c r="VAZ20" s="26"/>
      <c r="VBA20" s="26"/>
      <c r="VBB20" s="26"/>
      <c r="VBC20" s="26"/>
      <c r="VBD20" s="26"/>
      <c r="VBE20" s="26"/>
      <c r="VBF20" s="26"/>
      <c r="VBG20" s="26"/>
      <c r="VBH20" s="26"/>
      <c r="VBI20" s="26"/>
      <c r="VBJ20" s="26"/>
      <c r="VBK20" s="26"/>
      <c r="VBL20" s="26"/>
      <c r="VBM20" s="26"/>
      <c r="VBN20" s="26"/>
      <c r="VBO20" s="26"/>
      <c r="VBP20" s="26"/>
      <c r="VBQ20" s="26"/>
      <c r="VBR20" s="26"/>
      <c r="VBS20" s="26"/>
      <c r="VBT20" s="26"/>
      <c r="VBU20" s="26"/>
      <c r="VBV20" s="26"/>
      <c r="VBW20" s="26"/>
      <c r="VBX20" s="26"/>
      <c r="VBY20" s="26"/>
      <c r="VBZ20" s="26"/>
      <c r="VCA20" s="26"/>
      <c r="VCB20" s="26"/>
      <c r="VCC20" s="26"/>
      <c r="VCD20" s="26"/>
      <c r="VCE20" s="26"/>
      <c r="VCF20" s="26"/>
      <c r="VCG20" s="26"/>
      <c r="VCH20" s="26"/>
      <c r="VCI20" s="26"/>
      <c r="VCJ20" s="26"/>
      <c r="VCK20" s="26"/>
      <c r="VCL20" s="26"/>
      <c r="VCM20" s="26"/>
      <c r="VCN20" s="26"/>
      <c r="VCO20" s="26"/>
      <c r="VCP20" s="26"/>
      <c r="VCQ20" s="26"/>
      <c r="VCR20" s="26"/>
      <c r="VCS20" s="26"/>
      <c r="VCT20" s="26"/>
      <c r="VCU20" s="26"/>
      <c r="VCV20" s="26"/>
      <c r="VCW20" s="26"/>
      <c r="VCX20" s="26"/>
      <c r="VCY20" s="26"/>
      <c r="VCZ20" s="26"/>
      <c r="VDA20" s="26"/>
      <c r="VDB20" s="26"/>
      <c r="VDC20" s="26"/>
      <c r="VDD20" s="26"/>
      <c r="VDE20" s="26"/>
      <c r="VDF20" s="26"/>
      <c r="VDG20" s="26"/>
      <c r="VDH20" s="26"/>
      <c r="VDI20" s="26"/>
      <c r="VDJ20" s="26"/>
      <c r="VDK20" s="26"/>
      <c r="VDL20" s="26"/>
      <c r="VDM20" s="26"/>
      <c r="VDN20" s="26"/>
      <c r="VDO20" s="26"/>
      <c r="VDP20" s="26"/>
      <c r="VDQ20" s="26"/>
      <c r="VDR20" s="26"/>
      <c r="VDS20" s="26"/>
      <c r="VDT20" s="26"/>
      <c r="VDU20" s="26"/>
      <c r="VDV20" s="26"/>
      <c r="VDW20" s="26"/>
      <c r="VDX20" s="26"/>
      <c r="VDY20" s="26"/>
      <c r="VDZ20" s="26"/>
      <c r="VEA20" s="26"/>
      <c r="VEB20" s="26"/>
      <c r="VEC20" s="26"/>
      <c r="VED20" s="26"/>
      <c r="VEE20" s="26"/>
      <c r="VEF20" s="26"/>
      <c r="VEG20" s="26"/>
      <c r="VEH20" s="26"/>
      <c r="VEI20" s="26"/>
      <c r="VEJ20" s="26"/>
      <c r="VEK20" s="26"/>
      <c r="VEL20" s="26"/>
      <c r="VEM20" s="26"/>
      <c r="VEN20" s="26"/>
      <c r="VEO20" s="26"/>
      <c r="VEP20" s="26"/>
      <c r="VEQ20" s="26"/>
      <c r="VER20" s="26"/>
      <c r="VES20" s="26"/>
      <c r="VET20" s="26"/>
      <c r="VEU20" s="26"/>
      <c r="VEV20" s="26"/>
      <c r="VEW20" s="26"/>
      <c r="VEX20" s="26"/>
      <c r="VEY20" s="26"/>
      <c r="VEZ20" s="26"/>
      <c r="VFA20" s="26"/>
      <c r="VFB20" s="26"/>
      <c r="VFC20" s="26"/>
      <c r="VFD20" s="26"/>
      <c r="VFE20" s="26"/>
      <c r="VFF20" s="26"/>
      <c r="VFG20" s="26"/>
      <c r="VFH20" s="26"/>
      <c r="VFI20" s="26"/>
      <c r="VFJ20" s="26"/>
      <c r="VFK20" s="26"/>
      <c r="VFL20" s="26"/>
      <c r="VFM20" s="26"/>
      <c r="VFN20" s="26"/>
      <c r="VFO20" s="26"/>
      <c r="VFP20" s="26"/>
      <c r="VFQ20" s="26"/>
      <c r="VFR20" s="26"/>
      <c r="VFS20" s="26"/>
      <c r="VFT20" s="26"/>
      <c r="VFU20" s="26"/>
      <c r="VFV20" s="26"/>
      <c r="VFW20" s="26"/>
      <c r="VFX20" s="26"/>
      <c r="VFY20" s="26"/>
      <c r="VFZ20" s="26"/>
      <c r="VGA20" s="26"/>
      <c r="VGB20" s="26"/>
      <c r="VGC20" s="26"/>
      <c r="VGD20" s="26"/>
      <c r="VGE20" s="26"/>
      <c r="VGF20" s="26"/>
      <c r="VGG20" s="26"/>
      <c r="VGH20" s="26"/>
      <c r="VGI20" s="26"/>
      <c r="VGJ20" s="26"/>
      <c r="VGK20" s="26"/>
      <c r="VGL20" s="26"/>
      <c r="VGM20" s="26"/>
      <c r="VGN20" s="26"/>
      <c r="VGO20" s="26"/>
      <c r="VGP20" s="26"/>
      <c r="VGQ20" s="26"/>
      <c r="VGR20" s="26"/>
      <c r="VGS20" s="26"/>
      <c r="VGT20" s="26"/>
      <c r="VGU20" s="26"/>
      <c r="VGV20" s="26"/>
      <c r="VGW20" s="26"/>
      <c r="VGX20" s="26"/>
      <c r="VGY20" s="26"/>
      <c r="VGZ20" s="26"/>
      <c r="VHA20" s="26"/>
      <c r="VHB20" s="26"/>
      <c r="VHC20" s="26"/>
      <c r="VHD20" s="26"/>
      <c r="VHE20" s="26"/>
      <c r="VHF20" s="26"/>
      <c r="VHG20" s="26"/>
      <c r="VHH20" s="26"/>
      <c r="VHI20" s="26"/>
      <c r="VHJ20" s="26"/>
      <c r="VHK20" s="26"/>
      <c r="VHL20" s="26"/>
      <c r="VHM20" s="26"/>
      <c r="VHN20" s="26"/>
      <c r="VHO20" s="26"/>
      <c r="VHP20" s="26"/>
      <c r="VHQ20" s="26"/>
      <c r="VHR20" s="26"/>
      <c r="VHS20" s="26"/>
      <c r="VHT20" s="26"/>
      <c r="VHU20" s="26"/>
      <c r="VHV20" s="26"/>
      <c r="VHW20" s="26"/>
      <c r="VHX20" s="26"/>
      <c r="VHY20" s="26"/>
      <c r="VHZ20" s="26"/>
      <c r="VIA20" s="26"/>
      <c r="VIB20" s="26"/>
      <c r="VIC20" s="26"/>
      <c r="VID20" s="26"/>
      <c r="VIE20" s="26"/>
      <c r="VIF20" s="26"/>
      <c r="VIG20" s="26"/>
      <c r="VIH20" s="26"/>
      <c r="VII20" s="26"/>
      <c r="VIJ20" s="26"/>
      <c r="VIK20" s="26"/>
      <c r="VIL20" s="26"/>
      <c r="VIM20" s="26"/>
      <c r="VIN20" s="26"/>
      <c r="VIO20" s="26"/>
      <c r="VIP20" s="26"/>
      <c r="VIQ20" s="26"/>
      <c r="VIR20" s="26"/>
      <c r="VIS20" s="26"/>
      <c r="VIT20" s="26"/>
      <c r="VIU20" s="26"/>
      <c r="VIV20" s="26"/>
      <c r="VIW20" s="26"/>
      <c r="VIX20" s="26"/>
      <c r="VIY20" s="26"/>
      <c r="VIZ20" s="26"/>
      <c r="VJA20" s="26"/>
      <c r="VJB20" s="26"/>
      <c r="VJC20" s="26"/>
      <c r="VJD20" s="26"/>
      <c r="VJE20" s="26"/>
      <c r="VJF20" s="26"/>
      <c r="VJG20" s="26"/>
      <c r="VJH20" s="26"/>
      <c r="VJI20" s="26"/>
      <c r="VJJ20" s="26"/>
      <c r="VJK20" s="26"/>
      <c r="VJL20" s="26"/>
      <c r="VJM20" s="26"/>
      <c r="VJN20" s="26"/>
      <c r="VJO20" s="26"/>
      <c r="VJP20" s="26"/>
      <c r="VJQ20" s="26"/>
      <c r="VJR20" s="26"/>
      <c r="VJS20" s="26"/>
      <c r="VJT20" s="26"/>
      <c r="VJU20" s="26"/>
      <c r="VJV20" s="26"/>
      <c r="VJW20" s="26"/>
      <c r="VJX20" s="26"/>
      <c r="VJY20" s="26"/>
      <c r="VJZ20" s="26"/>
      <c r="VKA20" s="26"/>
      <c r="VKB20" s="26"/>
      <c r="VKC20" s="26"/>
      <c r="VKD20" s="26"/>
      <c r="VKE20" s="26"/>
      <c r="VKF20" s="26"/>
      <c r="VKG20" s="26"/>
      <c r="VKH20" s="26"/>
      <c r="VKI20" s="26"/>
      <c r="VKJ20" s="26"/>
      <c r="VKK20" s="26"/>
      <c r="VKL20" s="26"/>
      <c r="VKM20" s="26"/>
      <c r="VKN20" s="26"/>
      <c r="VKO20" s="26"/>
      <c r="VKP20" s="26"/>
      <c r="VKQ20" s="26"/>
      <c r="VKR20" s="26"/>
      <c r="VKS20" s="26"/>
      <c r="VKT20" s="26"/>
      <c r="VKU20" s="26"/>
      <c r="VKV20" s="26"/>
      <c r="VKW20" s="26"/>
      <c r="VKX20" s="26"/>
      <c r="VKY20" s="26"/>
      <c r="VKZ20" s="26"/>
      <c r="VLA20" s="26"/>
      <c r="VLB20" s="26"/>
      <c r="VLC20" s="26"/>
      <c r="VLD20" s="26"/>
      <c r="VLE20" s="26"/>
      <c r="VLF20" s="26"/>
      <c r="VLG20" s="26"/>
      <c r="VLH20" s="26"/>
      <c r="VLI20" s="26"/>
      <c r="VLJ20" s="26"/>
      <c r="VLK20" s="26"/>
      <c r="VLL20" s="26"/>
      <c r="VLM20" s="26"/>
      <c r="VLN20" s="26"/>
      <c r="VLO20" s="26"/>
      <c r="VLP20" s="26"/>
      <c r="VLQ20" s="26"/>
      <c r="VLR20" s="26"/>
      <c r="VLS20" s="26"/>
      <c r="VLT20" s="26"/>
      <c r="VLU20" s="26"/>
      <c r="VLV20" s="26"/>
      <c r="VLW20" s="26"/>
      <c r="VLX20" s="26"/>
      <c r="VLY20" s="26"/>
      <c r="VLZ20" s="26"/>
      <c r="VMA20" s="26"/>
      <c r="VMB20" s="26"/>
      <c r="VMC20" s="26"/>
      <c r="VMD20" s="26"/>
      <c r="VME20" s="26"/>
      <c r="VMF20" s="26"/>
      <c r="VMG20" s="26"/>
      <c r="VMH20" s="26"/>
      <c r="VMI20" s="26"/>
      <c r="VMJ20" s="26"/>
      <c r="VMK20" s="26"/>
      <c r="VML20" s="26"/>
      <c r="VMM20" s="26"/>
      <c r="VMN20" s="26"/>
      <c r="VMO20" s="26"/>
      <c r="VMP20" s="26"/>
      <c r="VMQ20" s="26"/>
      <c r="VMR20" s="26"/>
      <c r="VMS20" s="26"/>
      <c r="VMT20" s="26"/>
      <c r="VMU20" s="26"/>
      <c r="VMV20" s="26"/>
      <c r="VMW20" s="26"/>
      <c r="VMX20" s="26"/>
      <c r="VMY20" s="26"/>
      <c r="VMZ20" s="26"/>
      <c r="VNA20" s="26"/>
      <c r="VNB20" s="26"/>
      <c r="VNC20" s="26"/>
      <c r="VND20" s="26"/>
      <c r="VNE20" s="26"/>
      <c r="VNF20" s="26"/>
      <c r="VNG20" s="26"/>
      <c r="VNH20" s="26"/>
      <c r="VNI20" s="26"/>
      <c r="VNJ20" s="26"/>
      <c r="VNK20" s="26"/>
      <c r="VNL20" s="26"/>
      <c r="VNM20" s="26"/>
      <c r="VNN20" s="26"/>
      <c r="VNO20" s="26"/>
      <c r="VNP20" s="26"/>
      <c r="VNQ20" s="26"/>
      <c r="VNR20" s="26"/>
      <c r="VNS20" s="26"/>
      <c r="VNT20" s="26"/>
      <c r="VNU20" s="26"/>
      <c r="VNV20" s="26"/>
      <c r="VNW20" s="26"/>
      <c r="VNX20" s="26"/>
      <c r="VNY20" s="26"/>
      <c r="VNZ20" s="26"/>
      <c r="VOA20" s="26"/>
      <c r="VOB20" s="26"/>
      <c r="VOC20" s="26"/>
      <c r="VOD20" s="26"/>
      <c r="VOE20" s="26"/>
      <c r="VOF20" s="26"/>
      <c r="VOG20" s="26"/>
      <c r="VOH20" s="26"/>
      <c r="VOI20" s="26"/>
      <c r="VOJ20" s="26"/>
      <c r="VOK20" s="26"/>
      <c r="VOL20" s="26"/>
      <c r="VOM20" s="26"/>
      <c r="VON20" s="26"/>
      <c r="VOO20" s="26"/>
      <c r="VOP20" s="26"/>
      <c r="VOQ20" s="26"/>
      <c r="VOR20" s="26"/>
      <c r="VOS20" s="26"/>
      <c r="VOT20" s="26"/>
      <c r="VOU20" s="26"/>
      <c r="VOV20" s="26"/>
      <c r="VOW20" s="26"/>
      <c r="VOX20" s="26"/>
      <c r="VOY20" s="26"/>
      <c r="VOZ20" s="26"/>
      <c r="VPA20" s="26"/>
      <c r="VPB20" s="26"/>
      <c r="VPC20" s="26"/>
      <c r="VPD20" s="26"/>
      <c r="VPE20" s="26"/>
      <c r="VPF20" s="26"/>
      <c r="VPG20" s="26"/>
      <c r="VPH20" s="26"/>
      <c r="VPI20" s="26"/>
      <c r="VPJ20" s="26"/>
      <c r="VPK20" s="26"/>
      <c r="VPL20" s="26"/>
      <c r="VPM20" s="26"/>
      <c r="VPN20" s="26"/>
      <c r="VPO20" s="26"/>
      <c r="VPP20" s="26"/>
      <c r="VPQ20" s="26"/>
      <c r="VPR20" s="26"/>
      <c r="VPS20" s="26"/>
      <c r="VPT20" s="26"/>
      <c r="VPU20" s="26"/>
      <c r="VPV20" s="26"/>
      <c r="VPW20" s="26"/>
      <c r="VPX20" s="26"/>
      <c r="VPY20" s="26"/>
      <c r="VPZ20" s="26"/>
      <c r="VQA20" s="26"/>
      <c r="VQB20" s="26"/>
      <c r="VQC20" s="26"/>
      <c r="VQD20" s="26"/>
      <c r="VQE20" s="26"/>
      <c r="VQF20" s="26"/>
      <c r="VQG20" s="26"/>
      <c r="VQH20" s="26"/>
      <c r="VQI20" s="26"/>
      <c r="VQJ20" s="26"/>
      <c r="VQK20" s="26"/>
      <c r="VQL20" s="26"/>
      <c r="VQM20" s="26"/>
      <c r="VQN20" s="26"/>
      <c r="VQO20" s="26"/>
      <c r="VQP20" s="26"/>
      <c r="VQQ20" s="26"/>
      <c r="VQR20" s="26"/>
      <c r="VQS20" s="26"/>
      <c r="VQT20" s="26"/>
      <c r="VQU20" s="26"/>
      <c r="VQV20" s="26"/>
      <c r="VQW20" s="26"/>
      <c r="VQX20" s="26"/>
      <c r="VQY20" s="26"/>
      <c r="VQZ20" s="26"/>
      <c r="VRA20" s="26"/>
      <c r="VRB20" s="26"/>
      <c r="VRC20" s="26"/>
      <c r="VRD20" s="26"/>
      <c r="VRE20" s="26"/>
      <c r="VRF20" s="26"/>
      <c r="VRG20" s="26"/>
      <c r="VRH20" s="26"/>
      <c r="VRI20" s="26"/>
      <c r="VRJ20" s="26"/>
      <c r="VRK20" s="26"/>
      <c r="VRL20" s="26"/>
      <c r="VRM20" s="26"/>
      <c r="VRN20" s="26"/>
      <c r="VRO20" s="26"/>
      <c r="VRP20" s="26"/>
      <c r="VRQ20" s="26"/>
      <c r="VRR20" s="26"/>
      <c r="VRS20" s="26"/>
      <c r="VRT20" s="26"/>
      <c r="VRU20" s="26"/>
      <c r="VRV20" s="26"/>
      <c r="VRW20" s="26"/>
      <c r="VRX20" s="26"/>
      <c r="VRY20" s="26"/>
      <c r="VRZ20" s="26"/>
      <c r="VSA20" s="26"/>
      <c r="VSB20" s="26"/>
      <c r="VSC20" s="26"/>
      <c r="VSD20" s="26"/>
      <c r="VSE20" s="26"/>
      <c r="VSF20" s="26"/>
      <c r="VSG20" s="26"/>
      <c r="VSH20" s="26"/>
      <c r="VSI20" s="26"/>
      <c r="VSJ20" s="26"/>
      <c r="VSK20" s="26"/>
      <c r="VSL20" s="26"/>
      <c r="VSM20" s="26"/>
      <c r="VSN20" s="26"/>
      <c r="VSO20" s="26"/>
      <c r="VSP20" s="26"/>
      <c r="VSQ20" s="26"/>
      <c r="VSR20" s="26"/>
      <c r="VSS20" s="26"/>
      <c r="VST20" s="26"/>
      <c r="VSU20" s="26"/>
      <c r="VSV20" s="26"/>
      <c r="VSW20" s="26"/>
      <c r="VSX20" s="26"/>
      <c r="VSY20" s="26"/>
      <c r="VSZ20" s="26"/>
      <c r="VTA20" s="26"/>
      <c r="VTB20" s="26"/>
      <c r="VTC20" s="26"/>
      <c r="VTD20" s="26"/>
      <c r="VTE20" s="26"/>
      <c r="VTF20" s="26"/>
      <c r="VTG20" s="26"/>
      <c r="VTH20" s="26"/>
      <c r="VTI20" s="26"/>
      <c r="VTJ20" s="26"/>
      <c r="VTK20" s="26"/>
      <c r="VTL20" s="26"/>
      <c r="VTM20" s="26"/>
      <c r="VTN20" s="26"/>
      <c r="VTO20" s="26"/>
      <c r="VTP20" s="26"/>
      <c r="VTQ20" s="26"/>
      <c r="VTR20" s="26"/>
      <c r="VTS20" s="26"/>
      <c r="VTT20" s="26"/>
      <c r="VTU20" s="26"/>
      <c r="VTV20" s="26"/>
      <c r="VTW20" s="26"/>
      <c r="VTX20" s="26"/>
      <c r="VTY20" s="26"/>
      <c r="VTZ20" s="26"/>
      <c r="VUA20" s="26"/>
      <c r="VUB20" s="26"/>
      <c r="VUC20" s="26"/>
      <c r="VUD20" s="26"/>
      <c r="VUE20" s="26"/>
      <c r="VUF20" s="26"/>
      <c r="VUG20" s="26"/>
      <c r="VUH20" s="26"/>
      <c r="VUI20" s="26"/>
      <c r="VUJ20" s="26"/>
      <c r="VUK20" s="26"/>
      <c r="VUL20" s="26"/>
      <c r="VUM20" s="26"/>
      <c r="VUN20" s="26"/>
      <c r="VUO20" s="26"/>
      <c r="VUP20" s="26"/>
      <c r="VUQ20" s="26"/>
      <c r="VUR20" s="26"/>
      <c r="VUS20" s="26"/>
      <c r="VUT20" s="26"/>
      <c r="VUU20" s="26"/>
      <c r="VUV20" s="26"/>
      <c r="VUW20" s="26"/>
      <c r="VUX20" s="26"/>
      <c r="VUY20" s="26"/>
      <c r="VUZ20" s="26"/>
      <c r="VVA20" s="26"/>
      <c r="VVB20" s="26"/>
      <c r="VVC20" s="26"/>
      <c r="VVD20" s="26"/>
      <c r="VVE20" s="26"/>
      <c r="VVF20" s="26"/>
      <c r="VVG20" s="26"/>
      <c r="VVH20" s="26"/>
      <c r="VVI20" s="26"/>
      <c r="VVJ20" s="26"/>
      <c r="VVK20" s="26"/>
      <c r="VVL20" s="26"/>
      <c r="VVM20" s="26"/>
      <c r="VVN20" s="26"/>
      <c r="VVO20" s="26"/>
      <c r="VVP20" s="26"/>
      <c r="VVQ20" s="26"/>
      <c r="VVR20" s="26"/>
      <c r="VVS20" s="26"/>
      <c r="VVT20" s="26"/>
      <c r="VVU20" s="26"/>
      <c r="VVV20" s="26"/>
      <c r="VVW20" s="26"/>
      <c r="VVX20" s="26"/>
      <c r="VVY20" s="26"/>
      <c r="VVZ20" s="26"/>
      <c r="VWA20" s="26"/>
      <c r="VWB20" s="26"/>
      <c r="VWC20" s="26"/>
      <c r="VWD20" s="26"/>
      <c r="VWE20" s="26"/>
      <c r="VWF20" s="26"/>
      <c r="VWG20" s="26"/>
      <c r="VWH20" s="26"/>
      <c r="VWI20" s="26"/>
      <c r="VWJ20" s="26"/>
      <c r="VWK20" s="26"/>
      <c r="VWL20" s="26"/>
      <c r="VWM20" s="26"/>
      <c r="VWN20" s="26"/>
      <c r="VWO20" s="26"/>
      <c r="VWP20" s="26"/>
      <c r="VWQ20" s="26"/>
      <c r="VWR20" s="26"/>
      <c r="VWS20" s="26"/>
      <c r="VWT20" s="26"/>
      <c r="VWU20" s="26"/>
      <c r="VWV20" s="26"/>
      <c r="VWW20" s="26"/>
      <c r="VWX20" s="26"/>
      <c r="VWY20" s="26"/>
      <c r="VWZ20" s="26"/>
      <c r="VXA20" s="26"/>
      <c r="VXB20" s="26"/>
      <c r="VXC20" s="26"/>
      <c r="VXD20" s="26"/>
      <c r="VXE20" s="26"/>
      <c r="VXF20" s="26"/>
      <c r="VXG20" s="26"/>
      <c r="VXH20" s="26"/>
      <c r="VXI20" s="26"/>
      <c r="VXJ20" s="26"/>
      <c r="VXK20" s="26"/>
      <c r="VXL20" s="26"/>
      <c r="VXM20" s="26"/>
      <c r="VXN20" s="26"/>
      <c r="VXO20" s="26"/>
      <c r="VXP20" s="26"/>
      <c r="VXQ20" s="26"/>
      <c r="VXR20" s="26"/>
      <c r="VXS20" s="26"/>
      <c r="VXT20" s="26"/>
      <c r="VXU20" s="26"/>
      <c r="VXV20" s="26"/>
      <c r="VXW20" s="26"/>
      <c r="VXX20" s="26"/>
      <c r="VXY20" s="26"/>
      <c r="VXZ20" s="26"/>
      <c r="VYA20" s="26"/>
      <c r="VYB20" s="26"/>
      <c r="VYC20" s="26"/>
      <c r="VYD20" s="26"/>
      <c r="VYE20" s="26"/>
      <c r="VYF20" s="26"/>
      <c r="VYG20" s="26"/>
      <c r="VYH20" s="26"/>
      <c r="VYI20" s="26"/>
      <c r="VYJ20" s="26"/>
      <c r="VYK20" s="26"/>
      <c r="VYL20" s="26"/>
      <c r="VYM20" s="26"/>
      <c r="VYN20" s="26"/>
      <c r="VYO20" s="26"/>
      <c r="VYP20" s="26"/>
      <c r="VYQ20" s="26"/>
      <c r="VYR20" s="26"/>
      <c r="VYS20" s="26"/>
      <c r="VYT20" s="26"/>
      <c r="VYU20" s="26"/>
      <c r="VYV20" s="26"/>
      <c r="VYW20" s="26"/>
      <c r="VYX20" s="26"/>
      <c r="VYY20" s="26"/>
      <c r="VYZ20" s="26"/>
      <c r="VZA20" s="26"/>
      <c r="VZB20" s="26"/>
      <c r="VZC20" s="26"/>
      <c r="VZD20" s="26"/>
      <c r="VZE20" s="26"/>
      <c r="VZF20" s="26"/>
      <c r="VZG20" s="26"/>
      <c r="VZH20" s="26"/>
      <c r="VZI20" s="26"/>
      <c r="VZJ20" s="26"/>
      <c r="VZK20" s="26"/>
      <c r="VZL20" s="26"/>
      <c r="VZM20" s="26"/>
      <c r="VZN20" s="26"/>
      <c r="VZO20" s="26"/>
      <c r="VZP20" s="26"/>
      <c r="VZQ20" s="26"/>
      <c r="VZR20" s="26"/>
      <c r="VZS20" s="26"/>
      <c r="VZT20" s="26"/>
      <c r="VZU20" s="26"/>
      <c r="VZV20" s="26"/>
      <c r="VZW20" s="26"/>
      <c r="VZX20" s="26"/>
      <c r="VZY20" s="26"/>
      <c r="VZZ20" s="26"/>
      <c r="WAA20" s="26"/>
      <c r="WAB20" s="26"/>
      <c r="WAC20" s="26"/>
      <c r="WAD20" s="26"/>
      <c r="WAE20" s="26"/>
      <c r="WAF20" s="26"/>
      <c r="WAG20" s="26"/>
      <c r="WAH20" s="26"/>
      <c r="WAI20" s="26"/>
      <c r="WAJ20" s="26"/>
      <c r="WAK20" s="26"/>
      <c r="WAL20" s="26"/>
      <c r="WAM20" s="26"/>
      <c r="WAN20" s="26"/>
      <c r="WAO20" s="26"/>
      <c r="WAP20" s="26"/>
      <c r="WAQ20" s="26"/>
      <c r="WAR20" s="26"/>
      <c r="WAS20" s="26"/>
      <c r="WAT20" s="26"/>
      <c r="WAU20" s="26"/>
      <c r="WAV20" s="26"/>
      <c r="WAW20" s="26"/>
      <c r="WAX20" s="26"/>
      <c r="WAY20" s="26"/>
      <c r="WAZ20" s="26"/>
      <c r="WBA20" s="26"/>
      <c r="WBB20" s="26"/>
      <c r="WBC20" s="26"/>
      <c r="WBD20" s="26"/>
      <c r="WBE20" s="26"/>
      <c r="WBF20" s="26"/>
      <c r="WBG20" s="26"/>
      <c r="WBH20" s="26"/>
      <c r="WBI20" s="26"/>
      <c r="WBJ20" s="26"/>
      <c r="WBK20" s="26"/>
      <c r="WBL20" s="26"/>
      <c r="WBM20" s="26"/>
      <c r="WBN20" s="26"/>
      <c r="WBO20" s="26"/>
      <c r="WBP20" s="26"/>
      <c r="WBQ20" s="26"/>
      <c r="WBR20" s="26"/>
      <c r="WBS20" s="26"/>
      <c r="WBT20" s="26"/>
      <c r="WBU20" s="26"/>
      <c r="WBV20" s="26"/>
      <c r="WBW20" s="26"/>
      <c r="WBX20" s="26"/>
      <c r="WBY20" s="26"/>
      <c r="WBZ20" s="26"/>
      <c r="WCA20" s="26"/>
      <c r="WCB20" s="26"/>
      <c r="WCC20" s="26"/>
      <c r="WCD20" s="26"/>
      <c r="WCE20" s="26"/>
      <c r="WCF20" s="26"/>
      <c r="WCG20" s="26"/>
      <c r="WCH20" s="26"/>
      <c r="WCI20" s="26"/>
      <c r="WCJ20" s="26"/>
      <c r="WCK20" s="26"/>
      <c r="WCL20" s="26"/>
      <c r="WCM20" s="26"/>
      <c r="WCN20" s="26"/>
      <c r="WCO20" s="26"/>
      <c r="WCP20" s="26"/>
      <c r="WCQ20" s="26"/>
      <c r="WCR20" s="26"/>
      <c r="WCS20" s="26"/>
      <c r="WCT20" s="26"/>
      <c r="WCU20" s="26"/>
      <c r="WCV20" s="26"/>
      <c r="WCW20" s="26"/>
      <c r="WCX20" s="26"/>
      <c r="WCY20" s="26"/>
      <c r="WCZ20" s="26"/>
      <c r="WDA20" s="26"/>
      <c r="WDB20" s="26"/>
      <c r="WDC20" s="26"/>
      <c r="WDD20" s="26"/>
      <c r="WDE20" s="26"/>
      <c r="WDF20" s="26"/>
      <c r="WDG20" s="26"/>
      <c r="WDH20" s="26"/>
      <c r="WDI20" s="26"/>
      <c r="WDJ20" s="26"/>
      <c r="WDK20" s="26"/>
      <c r="WDL20" s="26"/>
      <c r="WDM20" s="26"/>
      <c r="WDN20" s="26"/>
      <c r="WDO20" s="26"/>
      <c r="WDP20" s="26"/>
      <c r="WDQ20" s="26"/>
      <c r="WDR20" s="26"/>
      <c r="WDS20" s="26"/>
      <c r="WDT20" s="26"/>
      <c r="WDU20" s="26"/>
      <c r="WDV20" s="26"/>
      <c r="WDW20" s="26"/>
      <c r="WDX20" s="26"/>
      <c r="WDY20" s="26"/>
      <c r="WDZ20" s="26"/>
      <c r="WEA20" s="26"/>
      <c r="WEB20" s="26"/>
      <c r="WEC20" s="26"/>
      <c r="WED20" s="26"/>
      <c r="WEE20" s="26"/>
      <c r="WEF20" s="26"/>
      <c r="WEG20" s="26"/>
      <c r="WEH20" s="26"/>
      <c r="WEI20" s="26"/>
      <c r="WEJ20" s="26"/>
      <c r="WEK20" s="26"/>
      <c r="WEL20" s="26"/>
      <c r="WEM20" s="26"/>
      <c r="WEN20" s="26"/>
      <c r="WEO20" s="26"/>
      <c r="WEP20" s="26"/>
      <c r="WEQ20" s="26"/>
      <c r="WER20" s="26"/>
      <c r="WES20" s="26"/>
      <c r="WET20" s="26"/>
      <c r="WEU20" s="26"/>
      <c r="WEV20" s="26"/>
      <c r="WEW20" s="26"/>
      <c r="WEX20" s="26"/>
      <c r="WEY20" s="26"/>
      <c r="WEZ20" s="26"/>
      <c r="WFA20" s="26"/>
      <c r="WFB20" s="26"/>
      <c r="WFC20" s="26"/>
      <c r="WFD20" s="26"/>
      <c r="WFE20" s="26"/>
      <c r="WFF20" s="26"/>
      <c r="WFG20" s="26"/>
      <c r="WFH20" s="26"/>
      <c r="WFI20" s="26"/>
      <c r="WFJ20" s="26"/>
      <c r="WFK20" s="26"/>
      <c r="WFL20" s="26"/>
      <c r="WFM20" s="26"/>
      <c r="WFN20" s="26"/>
      <c r="WFO20" s="26"/>
      <c r="WFP20" s="26"/>
      <c r="WFQ20" s="26"/>
      <c r="WFR20" s="26"/>
      <c r="WFS20" s="26"/>
      <c r="WFT20" s="26"/>
      <c r="WFU20" s="26"/>
      <c r="WFV20" s="26"/>
      <c r="WFW20" s="26"/>
      <c r="WFX20" s="26"/>
      <c r="WFY20" s="26"/>
      <c r="WFZ20" s="26"/>
      <c r="WGA20" s="26"/>
      <c r="WGB20" s="26"/>
      <c r="WGC20" s="26"/>
      <c r="WGD20" s="26"/>
      <c r="WGE20" s="26"/>
      <c r="WGF20" s="26"/>
      <c r="WGG20" s="26"/>
      <c r="WGH20" s="26"/>
      <c r="WGI20" s="26"/>
      <c r="WGJ20" s="26"/>
      <c r="WGK20" s="26"/>
      <c r="WGL20" s="26"/>
      <c r="WGM20" s="26"/>
      <c r="WGN20" s="26"/>
      <c r="WGO20" s="26"/>
      <c r="WGP20" s="26"/>
      <c r="WGQ20" s="26"/>
      <c r="WGR20" s="26"/>
      <c r="WGS20" s="26"/>
      <c r="WGT20" s="26"/>
      <c r="WGU20" s="26"/>
      <c r="WGV20" s="26"/>
      <c r="WGW20" s="26"/>
      <c r="WGX20" s="26"/>
      <c r="WGY20" s="26"/>
      <c r="WGZ20" s="26"/>
      <c r="WHA20" s="26"/>
      <c r="WHB20" s="26"/>
      <c r="WHC20" s="26"/>
      <c r="WHD20" s="26"/>
      <c r="WHE20" s="26"/>
      <c r="WHF20" s="26"/>
      <c r="WHG20" s="26"/>
      <c r="WHH20" s="26"/>
      <c r="WHI20" s="26"/>
      <c r="WHJ20" s="26"/>
      <c r="WHK20" s="26"/>
      <c r="WHL20" s="26"/>
      <c r="WHM20" s="26"/>
      <c r="WHN20" s="26"/>
      <c r="WHO20" s="26"/>
      <c r="WHP20" s="26"/>
      <c r="WHQ20" s="26"/>
      <c r="WHR20" s="26"/>
      <c r="WHS20" s="26"/>
      <c r="WHT20" s="26"/>
      <c r="WHU20" s="26"/>
      <c r="WHV20" s="26"/>
      <c r="WHW20" s="26"/>
      <c r="WHX20" s="26"/>
      <c r="WHY20" s="26"/>
      <c r="WHZ20" s="26"/>
      <c r="WIA20" s="26"/>
      <c r="WIB20" s="26"/>
      <c r="WIC20" s="26"/>
      <c r="WID20" s="26"/>
      <c r="WIE20" s="26"/>
      <c r="WIF20" s="26"/>
      <c r="WIG20" s="26"/>
      <c r="WIH20" s="26"/>
      <c r="WII20" s="26"/>
      <c r="WIJ20" s="26"/>
      <c r="WIK20" s="26"/>
      <c r="WIL20" s="26"/>
      <c r="WIM20" s="26"/>
      <c r="WIN20" s="26"/>
      <c r="WIO20" s="26"/>
      <c r="WIP20" s="26"/>
      <c r="WIQ20" s="26"/>
      <c r="WIR20" s="26"/>
      <c r="WIS20" s="26"/>
      <c r="WIT20" s="26"/>
      <c r="WIU20" s="26"/>
      <c r="WIV20" s="26"/>
      <c r="WIW20" s="26"/>
      <c r="WIX20" s="26"/>
      <c r="WIY20" s="26"/>
      <c r="WIZ20" s="26"/>
      <c r="WJA20" s="26"/>
      <c r="WJB20" s="26"/>
      <c r="WJC20" s="26"/>
      <c r="WJD20" s="26"/>
      <c r="WJE20" s="26"/>
      <c r="WJF20" s="26"/>
      <c r="WJG20" s="26"/>
      <c r="WJH20" s="26"/>
      <c r="WJI20" s="26"/>
      <c r="WJJ20" s="26"/>
      <c r="WJK20" s="26"/>
      <c r="WJL20" s="26"/>
      <c r="WJM20" s="26"/>
      <c r="WJN20" s="26"/>
      <c r="WJO20" s="26"/>
      <c r="WJP20" s="26"/>
      <c r="WJQ20" s="26"/>
      <c r="WJR20" s="26"/>
      <c r="WJS20" s="26"/>
      <c r="WJT20" s="26"/>
      <c r="WJU20" s="26"/>
      <c r="WJV20" s="26"/>
      <c r="WJW20" s="26"/>
      <c r="WJX20" s="26"/>
      <c r="WJY20" s="26"/>
      <c r="WJZ20" s="26"/>
      <c r="WKA20" s="26"/>
      <c r="WKB20" s="26"/>
      <c r="WKC20" s="26"/>
      <c r="WKD20" s="26"/>
      <c r="WKE20" s="26"/>
      <c r="WKF20" s="26"/>
      <c r="WKG20" s="26"/>
      <c r="WKH20" s="26"/>
      <c r="WKI20" s="26"/>
      <c r="WKJ20" s="26"/>
      <c r="WKK20" s="26"/>
      <c r="WKL20" s="26"/>
      <c r="WKM20" s="26"/>
      <c r="WKN20" s="26"/>
      <c r="WKO20" s="26"/>
      <c r="WKP20" s="26"/>
      <c r="WKQ20" s="26"/>
      <c r="WKR20" s="26"/>
      <c r="WKS20" s="26"/>
      <c r="WKT20" s="26"/>
      <c r="WKU20" s="26"/>
      <c r="WKV20" s="26"/>
      <c r="WKW20" s="26"/>
      <c r="WKX20" s="26"/>
      <c r="WKY20" s="26"/>
      <c r="WKZ20" s="26"/>
      <c r="WLA20" s="26"/>
      <c r="WLB20" s="26"/>
      <c r="WLC20" s="26"/>
      <c r="WLD20" s="26"/>
      <c r="WLE20" s="26"/>
      <c r="WLF20" s="26"/>
      <c r="WLG20" s="26"/>
      <c r="WLH20" s="26"/>
      <c r="WLI20" s="26"/>
      <c r="WLJ20" s="26"/>
      <c r="WLK20" s="26"/>
      <c r="WLL20" s="26"/>
      <c r="WLM20" s="26"/>
      <c r="WLN20" s="26"/>
      <c r="WLO20" s="26"/>
      <c r="WLP20" s="26"/>
      <c r="WLQ20" s="26"/>
      <c r="WLR20" s="26"/>
      <c r="WLS20" s="26"/>
      <c r="WLT20" s="26"/>
      <c r="WLU20" s="26"/>
      <c r="WLV20" s="26"/>
      <c r="WLW20" s="26"/>
      <c r="WLX20" s="26"/>
      <c r="WLY20" s="26"/>
      <c r="WLZ20" s="26"/>
      <c r="WMA20" s="26"/>
      <c r="WMB20" s="26"/>
      <c r="WMC20" s="26"/>
      <c r="WMD20" s="26"/>
      <c r="WME20" s="26"/>
      <c r="WMF20" s="26"/>
      <c r="WMG20" s="26"/>
      <c r="WMH20" s="26"/>
      <c r="WMI20" s="26"/>
      <c r="WMJ20" s="26"/>
      <c r="WMK20" s="26"/>
      <c r="WML20" s="26"/>
      <c r="WMM20" s="26"/>
      <c r="WMN20" s="26"/>
      <c r="WMO20" s="26"/>
      <c r="WMP20" s="26"/>
      <c r="WMQ20" s="26"/>
      <c r="WMR20" s="26"/>
      <c r="WMS20" s="26"/>
      <c r="WMT20" s="26"/>
      <c r="WMU20" s="26"/>
      <c r="WMV20" s="26"/>
      <c r="WMW20" s="26"/>
      <c r="WMX20" s="26"/>
      <c r="WMY20" s="26"/>
      <c r="WMZ20" s="26"/>
      <c r="WNA20" s="26"/>
      <c r="WNB20" s="26"/>
      <c r="WNC20" s="26"/>
      <c r="WND20" s="26"/>
      <c r="WNE20" s="26"/>
      <c r="WNF20" s="26"/>
      <c r="WNG20" s="26"/>
      <c r="WNH20" s="26"/>
      <c r="WNI20" s="26"/>
      <c r="WNJ20" s="26"/>
      <c r="WNK20" s="26"/>
      <c r="WNL20" s="26"/>
      <c r="WNM20" s="26"/>
      <c r="WNN20" s="26"/>
      <c r="WNO20" s="26"/>
      <c r="WNP20" s="26"/>
      <c r="WNQ20" s="26"/>
      <c r="WNR20" s="26"/>
      <c r="WNS20" s="26"/>
      <c r="WNT20" s="26"/>
      <c r="WNU20" s="26"/>
      <c r="WNV20" s="26"/>
      <c r="WNW20" s="26"/>
      <c r="WNX20" s="26"/>
      <c r="WNY20" s="26"/>
      <c r="WNZ20" s="26"/>
      <c r="WOA20" s="26"/>
      <c r="WOB20" s="26"/>
      <c r="WOC20" s="26"/>
      <c r="WOD20" s="26"/>
      <c r="WOE20" s="26"/>
      <c r="WOF20" s="26"/>
      <c r="WOG20" s="26"/>
      <c r="WOH20" s="26"/>
      <c r="WOI20" s="26"/>
      <c r="WOJ20" s="26"/>
      <c r="WOK20" s="26"/>
      <c r="WOL20" s="26"/>
      <c r="WOM20" s="26"/>
      <c r="WON20" s="26"/>
      <c r="WOO20" s="26"/>
      <c r="WOP20" s="26"/>
      <c r="WOQ20" s="26"/>
      <c r="WOR20" s="26"/>
      <c r="WOS20" s="26"/>
      <c r="WOT20" s="26"/>
      <c r="WOU20" s="26"/>
      <c r="WOV20" s="26"/>
      <c r="WOW20" s="26"/>
      <c r="WOX20" s="26"/>
      <c r="WOY20" s="26"/>
      <c r="WOZ20" s="26"/>
      <c r="WPA20" s="26"/>
      <c r="WPB20" s="26"/>
      <c r="WPC20" s="26"/>
      <c r="WPD20" s="26"/>
      <c r="WPE20" s="26"/>
      <c r="WPF20" s="26"/>
      <c r="WPG20" s="26"/>
      <c r="WPH20" s="26"/>
      <c r="WPI20" s="26"/>
      <c r="WPJ20" s="26"/>
      <c r="WPK20" s="26"/>
      <c r="WPL20" s="26"/>
      <c r="WPM20" s="26"/>
      <c r="WPN20" s="26"/>
      <c r="WPO20" s="26"/>
      <c r="WPP20" s="26"/>
      <c r="WPQ20" s="26"/>
      <c r="WPR20" s="26"/>
      <c r="WPS20" s="26"/>
      <c r="WPT20" s="26"/>
      <c r="WPU20" s="26"/>
      <c r="WPV20" s="26"/>
      <c r="WPW20" s="26"/>
      <c r="WPX20" s="26"/>
      <c r="WPY20" s="26"/>
      <c r="WPZ20" s="26"/>
      <c r="WQA20" s="26"/>
      <c r="WQB20" s="26"/>
      <c r="WQC20" s="26"/>
      <c r="WQD20" s="26"/>
      <c r="WQE20" s="26"/>
      <c r="WQF20" s="26"/>
      <c r="WQG20" s="26"/>
      <c r="WQH20" s="26"/>
      <c r="WQI20" s="26"/>
      <c r="WQJ20" s="26"/>
      <c r="WQK20" s="26"/>
      <c r="WQL20" s="26"/>
      <c r="WQM20" s="26"/>
      <c r="WQN20" s="26"/>
      <c r="WQO20" s="26"/>
      <c r="WQP20" s="26"/>
      <c r="WQQ20" s="26"/>
      <c r="WQR20" s="26"/>
      <c r="WQS20" s="26"/>
      <c r="WQT20" s="26"/>
      <c r="WQU20" s="26"/>
      <c r="WQV20" s="26"/>
      <c r="WQW20" s="26"/>
      <c r="WQX20" s="26"/>
      <c r="WQY20" s="26"/>
      <c r="WQZ20" s="26"/>
      <c r="WRA20" s="26"/>
      <c r="WRB20" s="26"/>
      <c r="WRC20" s="26"/>
      <c r="WRD20" s="26"/>
      <c r="WRE20" s="26"/>
      <c r="WRF20" s="26"/>
      <c r="WRG20" s="26"/>
      <c r="WRH20" s="26"/>
      <c r="WRI20" s="26"/>
      <c r="WRJ20" s="26"/>
      <c r="WRK20" s="26"/>
      <c r="WRL20" s="26"/>
      <c r="WRM20" s="26"/>
      <c r="WRN20" s="26"/>
      <c r="WRO20" s="26"/>
      <c r="WRP20" s="26"/>
      <c r="WRQ20" s="26"/>
      <c r="WRR20" s="26"/>
      <c r="WRS20" s="26"/>
      <c r="WRT20" s="26"/>
      <c r="WRU20" s="26"/>
      <c r="WRV20" s="26"/>
      <c r="WRW20" s="26"/>
      <c r="WRX20" s="26"/>
      <c r="WRY20" s="26"/>
      <c r="WRZ20" s="26"/>
      <c r="WSA20" s="26"/>
      <c r="WSB20" s="26"/>
      <c r="WSC20" s="26"/>
      <c r="WSD20" s="26"/>
      <c r="WSE20" s="26"/>
      <c r="WSF20" s="26"/>
      <c r="WSG20" s="26"/>
      <c r="WSH20" s="26"/>
      <c r="WSI20" s="26"/>
      <c r="WSJ20" s="26"/>
      <c r="WSK20" s="26"/>
      <c r="WSL20" s="26"/>
      <c r="WSM20" s="26"/>
      <c r="WSN20" s="26"/>
      <c r="WSO20" s="26"/>
      <c r="WSP20" s="26"/>
      <c r="WSQ20" s="26"/>
      <c r="WSR20" s="26"/>
      <c r="WSS20" s="26"/>
      <c r="WST20" s="26"/>
      <c r="WSU20" s="26"/>
      <c r="WSV20" s="26"/>
      <c r="WSW20" s="26"/>
      <c r="WSX20" s="26"/>
      <c r="WSY20" s="26"/>
      <c r="WSZ20" s="26"/>
      <c r="WTA20" s="26"/>
      <c r="WTB20" s="26"/>
      <c r="WTC20" s="26"/>
      <c r="WTD20" s="26"/>
      <c r="WTE20" s="26"/>
      <c r="WTF20" s="26"/>
      <c r="WTG20" s="26"/>
      <c r="WTH20" s="26"/>
      <c r="WTI20" s="26"/>
      <c r="WTJ20" s="26"/>
      <c r="WTK20" s="26"/>
      <c r="WTL20" s="26"/>
      <c r="WTM20" s="26"/>
      <c r="WTN20" s="26"/>
      <c r="WTO20" s="26"/>
      <c r="WTP20" s="26"/>
      <c r="WTQ20" s="26"/>
      <c r="WTR20" s="26"/>
      <c r="WTS20" s="26"/>
      <c r="WTT20" s="26"/>
      <c r="WTU20" s="26"/>
      <c r="WTV20" s="26"/>
      <c r="WTW20" s="26"/>
      <c r="WTX20" s="26"/>
      <c r="WTY20" s="26"/>
      <c r="WTZ20" s="26"/>
      <c r="WUA20" s="26"/>
      <c r="WUB20" s="26"/>
      <c r="WUC20" s="26"/>
      <c r="WUD20" s="26"/>
      <c r="WUE20" s="26"/>
      <c r="WUF20" s="26"/>
      <c r="WUG20" s="26"/>
      <c r="WUH20" s="26"/>
      <c r="WUI20" s="26"/>
      <c r="WUJ20" s="26"/>
      <c r="WUK20" s="26"/>
      <c r="WUL20" s="26"/>
      <c r="WUM20" s="26"/>
      <c r="WUN20" s="26"/>
      <c r="WUO20" s="26"/>
      <c r="WUP20" s="26"/>
      <c r="WUQ20" s="26"/>
      <c r="WUR20" s="26"/>
      <c r="WUS20" s="26"/>
      <c r="WUT20" s="26"/>
      <c r="WUU20" s="26"/>
      <c r="WUV20" s="26"/>
      <c r="WUW20" s="26"/>
      <c r="WUX20" s="26"/>
      <c r="WUY20" s="26"/>
      <c r="WUZ20" s="26"/>
      <c r="WVA20" s="26"/>
      <c r="WVB20" s="26"/>
      <c r="WVC20" s="26"/>
      <c r="WVD20" s="26"/>
      <c r="WVE20" s="26"/>
      <c r="WVF20" s="26"/>
      <c r="WVG20" s="26"/>
      <c r="WVH20" s="26"/>
      <c r="WVI20" s="26"/>
      <c r="WVJ20" s="26"/>
      <c r="WVK20" s="26"/>
      <c r="WVL20" s="26"/>
      <c r="WVM20" s="26"/>
      <c r="WVN20" s="26"/>
      <c r="WVO20" s="26"/>
      <c r="WVP20" s="26"/>
      <c r="WVQ20" s="26"/>
      <c r="WVR20" s="26"/>
      <c r="WVS20" s="26"/>
      <c r="WVT20" s="26"/>
      <c r="WVU20" s="26"/>
      <c r="WVV20" s="26"/>
      <c r="WVW20" s="26"/>
      <c r="WVX20" s="26"/>
      <c r="WVY20" s="26"/>
      <c r="WVZ20" s="26"/>
      <c r="WWA20" s="26"/>
      <c r="WWB20" s="26"/>
      <c r="WWC20" s="26"/>
      <c r="WWD20" s="26"/>
      <c r="WWE20" s="26"/>
      <c r="WWF20" s="26"/>
      <c r="WWG20" s="26"/>
      <c r="WWH20" s="26"/>
      <c r="WWI20" s="26"/>
      <c r="WWJ20" s="26"/>
      <c r="WWK20" s="26"/>
      <c r="WWL20" s="26"/>
      <c r="WWM20" s="26"/>
      <c r="WWN20" s="26"/>
      <c r="WWO20" s="26"/>
      <c r="WWP20" s="26"/>
      <c r="WWQ20" s="26"/>
      <c r="WWR20" s="26"/>
      <c r="WWS20" s="26"/>
      <c r="WWT20" s="26"/>
      <c r="WWU20" s="26"/>
      <c r="WWV20" s="26"/>
      <c r="WWW20" s="26"/>
      <c r="WWX20" s="26"/>
      <c r="WWY20" s="26"/>
      <c r="WWZ20" s="26"/>
      <c r="WXA20" s="26"/>
      <c r="WXB20" s="26"/>
      <c r="WXC20" s="26"/>
      <c r="WXD20" s="26"/>
      <c r="WXE20" s="26"/>
      <c r="WXF20" s="26"/>
      <c r="WXG20" s="26"/>
      <c r="WXH20" s="26"/>
      <c r="WXI20" s="26"/>
      <c r="WXJ20" s="26"/>
      <c r="WXK20" s="26"/>
      <c r="WXL20" s="26"/>
      <c r="WXM20" s="26"/>
      <c r="WXN20" s="26"/>
      <c r="WXO20" s="26"/>
      <c r="WXP20" s="26"/>
      <c r="WXQ20" s="26"/>
      <c r="WXR20" s="26"/>
      <c r="WXS20" s="26"/>
      <c r="WXT20" s="26"/>
      <c r="WXU20" s="26"/>
      <c r="WXV20" s="26"/>
      <c r="WXW20" s="26"/>
      <c r="WXX20" s="26"/>
      <c r="WXY20" s="26"/>
      <c r="WXZ20" s="26"/>
      <c r="WYA20" s="26"/>
      <c r="WYB20" s="26"/>
      <c r="WYC20" s="26"/>
      <c r="WYD20" s="26"/>
      <c r="WYE20" s="26"/>
      <c r="WYF20" s="26"/>
      <c r="WYG20" s="26"/>
      <c r="WYH20" s="26"/>
      <c r="WYI20" s="26"/>
      <c r="WYJ20" s="26"/>
      <c r="WYK20" s="26"/>
      <c r="WYL20" s="26"/>
      <c r="WYM20" s="26"/>
      <c r="WYN20" s="26"/>
      <c r="WYO20" s="26"/>
      <c r="WYP20" s="26"/>
      <c r="WYQ20" s="26"/>
      <c r="WYR20" s="26"/>
      <c r="WYS20" s="26"/>
      <c r="WYT20" s="26"/>
      <c r="WYU20" s="26"/>
      <c r="WYV20" s="26"/>
      <c r="WYW20" s="26"/>
      <c r="WYX20" s="26"/>
      <c r="WYY20" s="26"/>
      <c r="WYZ20" s="26"/>
      <c r="WZA20" s="26"/>
      <c r="WZB20" s="26"/>
      <c r="WZC20" s="26"/>
      <c r="WZD20" s="26"/>
      <c r="WZE20" s="26"/>
      <c r="WZF20" s="26"/>
      <c r="WZG20" s="26"/>
      <c r="WZH20" s="26"/>
      <c r="WZI20" s="26"/>
      <c r="WZJ20" s="26"/>
      <c r="WZK20" s="26"/>
      <c r="WZL20" s="26"/>
      <c r="WZM20" s="26"/>
      <c r="WZN20" s="26"/>
      <c r="WZO20" s="26"/>
      <c r="WZP20" s="26"/>
      <c r="WZQ20" s="26"/>
      <c r="WZR20" s="26"/>
      <c r="WZS20" s="26"/>
      <c r="WZT20" s="26"/>
      <c r="WZU20" s="26"/>
      <c r="WZV20" s="26"/>
      <c r="WZW20" s="26"/>
      <c r="WZX20" s="26"/>
      <c r="WZY20" s="26"/>
      <c r="WZZ20" s="26"/>
      <c r="XAA20" s="26"/>
      <c r="XAB20" s="26"/>
      <c r="XAC20" s="26"/>
      <c r="XAD20" s="26"/>
      <c r="XAE20" s="26"/>
      <c r="XAF20" s="26"/>
      <c r="XAG20" s="26"/>
      <c r="XAH20" s="26"/>
      <c r="XAI20" s="26"/>
      <c r="XAJ20" s="26"/>
      <c r="XAK20" s="26"/>
      <c r="XAL20" s="26"/>
      <c r="XAM20" s="26"/>
      <c r="XAN20" s="26"/>
      <c r="XAO20" s="26"/>
      <c r="XAP20" s="26"/>
      <c r="XAQ20" s="26"/>
      <c r="XAR20" s="26"/>
      <c r="XAS20" s="26"/>
      <c r="XAT20" s="26"/>
      <c r="XAU20" s="26"/>
      <c r="XAV20" s="26"/>
      <c r="XAW20" s="26"/>
      <c r="XAX20" s="26"/>
      <c r="XAY20" s="26"/>
      <c r="XAZ20" s="26"/>
      <c r="XBA20" s="26"/>
      <c r="XBB20" s="26"/>
      <c r="XBC20" s="26"/>
      <c r="XBD20" s="26"/>
      <c r="XBE20" s="26"/>
      <c r="XBF20" s="26"/>
      <c r="XBG20" s="26"/>
      <c r="XBH20" s="26"/>
      <c r="XBI20" s="26"/>
      <c r="XBJ20" s="26"/>
      <c r="XBK20" s="26"/>
      <c r="XBL20" s="26"/>
      <c r="XBM20" s="26"/>
      <c r="XBN20" s="26"/>
      <c r="XBO20" s="26"/>
      <c r="XBP20" s="26"/>
      <c r="XBQ20" s="26"/>
      <c r="XBR20" s="26"/>
      <c r="XBS20" s="26"/>
      <c r="XBT20" s="26"/>
      <c r="XBU20" s="26"/>
      <c r="XBV20" s="26"/>
      <c r="XBW20" s="26"/>
      <c r="XBX20" s="26"/>
      <c r="XBY20" s="26"/>
      <c r="XBZ20" s="26"/>
      <c r="XCA20" s="26"/>
      <c r="XCB20" s="26"/>
      <c r="XCC20" s="26"/>
      <c r="XCD20" s="26"/>
      <c r="XCE20" s="26"/>
      <c r="XCF20" s="26"/>
      <c r="XCG20" s="26"/>
      <c r="XCH20" s="26"/>
      <c r="XCI20" s="26"/>
      <c r="XCJ20" s="26"/>
      <c r="XCK20" s="26"/>
      <c r="XCL20" s="26"/>
      <c r="XCM20" s="26"/>
      <c r="XCN20" s="26"/>
      <c r="XCO20" s="26"/>
      <c r="XCP20" s="26"/>
      <c r="XCQ20" s="26"/>
      <c r="XCR20" s="26"/>
      <c r="XCS20" s="26"/>
      <c r="XCT20" s="26"/>
      <c r="XCU20" s="26"/>
      <c r="XCV20" s="26"/>
      <c r="XCW20" s="26"/>
      <c r="XCX20" s="26"/>
      <c r="XCY20" s="26"/>
      <c r="XCZ20" s="26"/>
      <c r="XDA20" s="26"/>
      <c r="XDB20" s="26"/>
      <c r="XDC20" s="26"/>
      <c r="XDD20" s="26"/>
      <c r="XDE20" s="26"/>
      <c r="XDF20" s="26"/>
      <c r="XDG20" s="26"/>
      <c r="XDH20" s="26"/>
      <c r="XDI20" s="26"/>
      <c r="XDJ20" s="26"/>
      <c r="XDK20" s="26"/>
      <c r="XDL20" s="26"/>
      <c r="XDM20" s="26"/>
      <c r="XDN20" s="26"/>
      <c r="XDO20" s="26"/>
      <c r="XDP20" s="26"/>
      <c r="XDQ20" s="26"/>
      <c r="XDR20" s="26"/>
      <c r="XDS20" s="26"/>
      <c r="XDT20" s="26"/>
      <c r="XDU20" s="26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</row>
    <row r="21" spans="1:16369" s="29" customFormat="1" ht="54" customHeight="1">
      <c r="A21" s="11">
        <v>4</v>
      </c>
      <c r="B21" s="11" t="s">
        <v>57</v>
      </c>
      <c r="C21" s="12" t="s">
        <v>58</v>
      </c>
      <c r="D21" s="11" t="s">
        <v>34</v>
      </c>
      <c r="E21" s="12" t="s">
        <v>59</v>
      </c>
      <c r="F21" s="13">
        <v>1390</v>
      </c>
      <c r="G21" s="13">
        <f t="shared" si="3"/>
        <v>1387</v>
      </c>
      <c r="H21" s="13">
        <f>1390-3</f>
        <v>1387</v>
      </c>
      <c r="I21" s="13"/>
      <c r="J21" s="13"/>
      <c r="K21" s="13"/>
      <c r="L21" s="13"/>
      <c r="M21" s="15"/>
      <c r="N21" s="15"/>
      <c r="O21" s="15">
        <v>1387</v>
      </c>
      <c r="P21" s="15"/>
      <c r="Q21" s="15"/>
      <c r="R21" s="15"/>
      <c r="S21" s="15"/>
      <c r="T21" s="15"/>
      <c r="U21" s="15"/>
      <c r="V21" s="15"/>
      <c r="W21" s="15"/>
      <c r="X21" s="15"/>
      <c r="Y21" s="15">
        <f t="shared" ref="Y21:Y24" si="6">SUM(N21:X21)</f>
        <v>1387</v>
      </c>
      <c r="Z21" s="25">
        <f t="shared" si="1"/>
        <v>0</v>
      </c>
      <c r="AA21" s="23">
        <f t="shared" si="2"/>
        <v>1</v>
      </c>
      <c r="AB21" s="11" t="s">
        <v>56</v>
      </c>
      <c r="AC21" s="30"/>
    </row>
    <row r="22" spans="1:16369" s="29" customFormat="1" ht="78" customHeight="1">
      <c r="A22" s="11">
        <v>5</v>
      </c>
      <c r="B22" s="11" t="s">
        <v>60</v>
      </c>
      <c r="C22" s="12" t="s">
        <v>61</v>
      </c>
      <c r="D22" s="11" t="s">
        <v>34</v>
      </c>
      <c r="E22" s="12" t="s">
        <v>62</v>
      </c>
      <c r="F22" s="13">
        <v>85.26</v>
      </c>
      <c r="G22" s="13">
        <f t="shared" si="3"/>
        <v>85.26</v>
      </c>
      <c r="H22" s="13">
        <v>85.26</v>
      </c>
      <c r="I22" s="13"/>
      <c r="J22" s="13"/>
      <c r="K22" s="13"/>
      <c r="L22" s="13"/>
      <c r="M22" s="15"/>
      <c r="N22" s="15"/>
      <c r="O22" s="15">
        <v>45.26</v>
      </c>
      <c r="P22" s="15">
        <v>40</v>
      </c>
      <c r="Q22" s="15"/>
      <c r="R22" s="15"/>
      <c r="S22" s="15"/>
      <c r="T22" s="15"/>
      <c r="U22" s="15"/>
      <c r="V22" s="15"/>
      <c r="W22" s="15"/>
      <c r="X22" s="15"/>
      <c r="Y22" s="15">
        <f t="shared" si="6"/>
        <v>85.259999999999991</v>
      </c>
      <c r="Z22" s="25">
        <f t="shared" si="1"/>
        <v>0</v>
      </c>
      <c r="AA22" s="23">
        <f t="shared" si="2"/>
        <v>0.99999999999999978</v>
      </c>
      <c r="AB22" s="11" t="s">
        <v>56</v>
      </c>
      <c r="AC22" s="30"/>
    </row>
    <row r="23" spans="1:16369" s="26" customFormat="1" ht="71.25">
      <c r="A23" s="11">
        <v>6</v>
      </c>
      <c r="B23" s="11" t="s">
        <v>63</v>
      </c>
      <c r="C23" s="12" t="s">
        <v>64</v>
      </c>
      <c r="D23" s="11" t="s">
        <v>34</v>
      </c>
      <c r="E23" s="12" t="s">
        <v>65</v>
      </c>
      <c r="F23" s="13">
        <v>1500</v>
      </c>
      <c r="G23" s="13">
        <f t="shared" si="3"/>
        <v>1500</v>
      </c>
      <c r="H23" s="13">
        <v>1237.5</v>
      </c>
      <c r="I23" s="13"/>
      <c r="J23" s="13"/>
      <c r="K23" s="13">
        <f>262.5</f>
        <v>262.5</v>
      </c>
      <c r="L23" s="13"/>
      <c r="M23" s="17"/>
      <c r="N23" s="17">
        <v>434.59402799999998</v>
      </c>
      <c r="O23" s="17">
        <f>434.594028+4.5+1</f>
        <v>440.09402799999998</v>
      </c>
      <c r="P23" s="17">
        <v>436.76699000000002</v>
      </c>
      <c r="Q23" s="17">
        <v>106.475514</v>
      </c>
      <c r="R23" s="17">
        <f>43.459408+6</f>
        <v>49.459408000000003</v>
      </c>
      <c r="S23" s="17"/>
      <c r="T23" s="17"/>
      <c r="U23" s="17"/>
      <c r="V23" s="17"/>
      <c r="W23" s="17"/>
      <c r="X23" s="17">
        <v>32.610031999999997</v>
      </c>
      <c r="Y23" s="15">
        <f t="shared" si="6"/>
        <v>1500</v>
      </c>
      <c r="Z23" s="25">
        <f t="shared" si="1"/>
        <v>0</v>
      </c>
      <c r="AA23" s="23">
        <f t="shared" si="2"/>
        <v>1</v>
      </c>
      <c r="AB23" s="31" t="s">
        <v>66</v>
      </c>
      <c r="AC23" s="30"/>
    </row>
    <row r="24" spans="1:16369" s="26" customFormat="1" ht="71.25">
      <c r="A24" s="11">
        <v>7</v>
      </c>
      <c r="B24" s="11" t="s">
        <v>67</v>
      </c>
      <c r="C24" s="12" t="s">
        <v>68</v>
      </c>
      <c r="D24" s="11" t="s">
        <v>34</v>
      </c>
      <c r="E24" s="12" t="s">
        <v>69</v>
      </c>
      <c r="F24" s="13">
        <v>930</v>
      </c>
      <c r="G24" s="13">
        <f t="shared" si="3"/>
        <v>930</v>
      </c>
      <c r="H24" s="13">
        <v>930</v>
      </c>
      <c r="I24" s="13"/>
      <c r="J24" s="13"/>
      <c r="K24" s="13"/>
      <c r="L24" s="13"/>
      <c r="M24" s="17"/>
      <c r="N24" s="17"/>
      <c r="O24" s="17">
        <f>483.4+27.5+8</f>
        <v>518.9</v>
      </c>
      <c r="P24" s="17">
        <v>27.5</v>
      </c>
      <c r="Q24" s="17">
        <v>219.214462</v>
      </c>
      <c r="R24" s="17">
        <v>156.63999999999999</v>
      </c>
      <c r="S24" s="17"/>
      <c r="T24" s="17"/>
      <c r="U24" s="17"/>
      <c r="V24" s="17"/>
      <c r="W24" s="17"/>
      <c r="X24" s="17">
        <v>7.7455379999999998</v>
      </c>
      <c r="Y24" s="15">
        <f t="shared" si="6"/>
        <v>930</v>
      </c>
      <c r="Z24" s="25">
        <f t="shared" si="1"/>
        <v>0</v>
      </c>
      <c r="AA24" s="23">
        <f t="shared" si="2"/>
        <v>1</v>
      </c>
      <c r="AB24" s="31" t="s">
        <v>66</v>
      </c>
      <c r="AC24" s="30"/>
    </row>
    <row r="25" spans="1:16369" s="26" customFormat="1" ht="71.25">
      <c r="A25" s="11">
        <v>8</v>
      </c>
      <c r="B25" s="11" t="s">
        <v>70</v>
      </c>
      <c r="C25" s="12" t="s">
        <v>71</v>
      </c>
      <c r="D25" s="11" t="s">
        <v>34</v>
      </c>
      <c r="E25" s="12" t="s">
        <v>72</v>
      </c>
      <c r="F25" s="13">
        <v>8000</v>
      </c>
      <c r="G25" s="13">
        <f t="shared" si="3"/>
        <v>3390.7170120000001</v>
      </c>
      <c r="H25" s="13">
        <v>3390.7170120000001</v>
      </c>
      <c r="I25" s="13"/>
      <c r="J25" s="13"/>
      <c r="K25" s="13"/>
      <c r="L25" s="13"/>
      <c r="M25" s="17"/>
      <c r="N25" s="17"/>
      <c r="O25" s="17"/>
      <c r="P25" s="17"/>
      <c r="Q25" s="17"/>
      <c r="R25" s="17">
        <v>2344.2893100000001</v>
      </c>
      <c r="S25" s="17">
        <v>2344.2893100000001</v>
      </c>
      <c r="T25" s="17"/>
      <c r="U25" s="17"/>
      <c r="V25" s="17"/>
      <c r="W25" s="17">
        <v>-1148.3609200000001</v>
      </c>
      <c r="X25" s="17"/>
      <c r="Y25" s="15">
        <v>3036.5300149999998</v>
      </c>
      <c r="Z25" s="25">
        <f t="shared" si="1"/>
        <v>354.18699700000025</v>
      </c>
      <c r="AA25" s="23">
        <f t="shared" si="2"/>
        <v>0.89554215354849542</v>
      </c>
      <c r="AB25" s="31" t="s">
        <v>66</v>
      </c>
      <c r="AC25" s="30"/>
    </row>
    <row r="26" spans="1:16369" s="26" customFormat="1" ht="54" customHeight="1">
      <c r="A26" s="11">
        <v>9</v>
      </c>
      <c r="B26" s="11">
        <v>1</v>
      </c>
      <c r="C26" s="12" t="s">
        <v>73</v>
      </c>
      <c r="D26" s="11" t="s">
        <v>34</v>
      </c>
      <c r="E26" s="12" t="s">
        <v>74</v>
      </c>
      <c r="F26" s="13">
        <v>2000</v>
      </c>
      <c r="G26" s="13">
        <f t="shared" si="3"/>
        <v>6200</v>
      </c>
      <c r="H26" s="13">
        <f>3027.09+3172.91</f>
        <v>6200</v>
      </c>
      <c r="I26" s="13"/>
      <c r="J26" s="13"/>
      <c r="K26" s="13"/>
      <c r="L26" s="13"/>
      <c r="M26" s="17"/>
      <c r="N26" s="17"/>
      <c r="O26" s="17"/>
      <c r="P26" s="17"/>
      <c r="Q26" s="17"/>
      <c r="R26" s="17"/>
      <c r="S26" s="17"/>
      <c r="T26" s="17"/>
      <c r="U26" s="17"/>
      <c r="V26" s="17">
        <v>2085.9</v>
      </c>
      <c r="W26" s="17">
        <v>4096.6000000000004</v>
      </c>
      <c r="X26" s="17"/>
      <c r="Y26" s="15">
        <f t="shared" ref="Y26:Y37" si="7">SUM(N26:X26)</f>
        <v>6182.5</v>
      </c>
      <c r="Z26" s="25">
        <f t="shared" si="1"/>
        <v>17.5</v>
      </c>
      <c r="AA26" s="23">
        <f t="shared" si="2"/>
        <v>0.99717741935483872</v>
      </c>
      <c r="AB26" s="31" t="s">
        <v>66</v>
      </c>
      <c r="AC26" s="30"/>
    </row>
    <row r="27" spans="1:16369" s="26" customFormat="1" ht="54" customHeight="1">
      <c r="A27" s="11">
        <v>10</v>
      </c>
      <c r="B27" s="11" t="s">
        <v>75</v>
      </c>
      <c r="C27" s="12" t="s">
        <v>76</v>
      </c>
      <c r="D27" s="11" t="s">
        <v>34</v>
      </c>
      <c r="E27" s="12" t="s">
        <v>77</v>
      </c>
      <c r="F27" s="13">
        <v>2783</v>
      </c>
      <c r="G27" s="13">
        <f t="shared" si="3"/>
        <v>2783</v>
      </c>
      <c r="H27" s="13">
        <f t="shared" ref="H27:X27" si="8">SUM(H28:H35)</f>
        <v>2783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66.951031</v>
      </c>
      <c r="N27" s="13">
        <f t="shared" si="8"/>
        <v>0</v>
      </c>
      <c r="O27" s="13">
        <f t="shared" si="8"/>
        <v>12.756</v>
      </c>
      <c r="P27" s="13">
        <f t="shared" si="8"/>
        <v>102.03</v>
      </c>
      <c r="Q27" s="13">
        <f t="shared" si="8"/>
        <v>573.54198899999994</v>
      </c>
      <c r="R27" s="13">
        <f t="shared" si="8"/>
        <v>1069.16893</v>
      </c>
      <c r="S27" s="13">
        <f t="shared" si="8"/>
        <v>478.94514700000002</v>
      </c>
      <c r="T27" s="13">
        <f t="shared" si="8"/>
        <v>53.642099999999999</v>
      </c>
      <c r="U27" s="13">
        <f t="shared" si="8"/>
        <v>268.83696599999996</v>
      </c>
      <c r="V27" s="13">
        <f t="shared" si="8"/>
        <v>26.5169</v>
      </c>
      <c r="W27" s="13">
        <f t="shared" si="8"/>
        <v>0</v>
      </c>
      <c r="X27" s="13">
        <f t="shared" si="8"/>
        <v>141.72123299999998</v>
      </c>
      <c r="Y27" s="15">
        <f t="shared" si="7"/>
        <v>2727.1592650000002</v>
      </c>
      <c r="Z27" s="25">
        <f t="shared" si="1"/>
        <v>55.840734999999768</v>
      </c>
      <c r="AA27" s="23">
        <f t="shared" si="2"/>
        <v>0.97993505749191523</v>
      </c>
      <c r="AB27" s="31" t="s">
        <v>78</v>
      </c>
      <c r="AC27" s="30"/>
    </row>
    <row r="28" spans="1:16369" s="26" customFormat="1" ht="54" customHeight="1">
      <c r="A28" s="11"/>
      <c r="B28" s="11"/>
      <c r="C28" s="12" t="s">
        <v>79</v>
      </c>
      <c r="D28" s="11"/>
      <c r="E28" s="12" t="s">
        <v>79</v>
      </c>
      <c r="F28" s="13"/>
      <c r="G28" s="13">
        <f t="shared" si="3"/>
        <v>330</v>
      </c>
      <c r="H28" s="13">
        <v>330</v>
      </c>
      <c r="I28" s="13"/>
      <c r="J28" s="13"/>
      <c r="K28" s="13"/>
      <c r="L28" s="13"/>
      <c r="M28" s="13"/>
      <c r="N28" s="13"/>
      <c r="O28" s="13"/>
      <c r="P28" s="13">
        <v>102.03</v>
      </c>
      <c r="Q28" s="13">
        <v>90.96</v>
      </c>
      <c r="R28" s="17">
        <v>114.92</v>
      </c>
      <c r="S28" s="17">
        <v>20.666564000000001</v>
      </c>
      <c r="T28" s="17"/>
      <c r="U28" s="17"/>
      <c r="V28" s="17"/>
      <c r="W28" s="17"/>
      <c r="X28" s="17"/>
      <c r="Y28" s="15">
        <f t="shared" si="7"/>
        <v>328.57656400000002</v>
      </c>
      <c r="Z28" s="25">
        <f t="shared" si="1"/>
        <v>1.423435999999981</v>
      </c>
      <c r="AA28" s="23">
        <f t="shared" si="2"/>
        <v>0.99568655757575764</v>
      </c>
      <c r="AB28" s="31"/>
      <c r="AC28" s="30"/>
    </row>
    <row r="29" spans="1:16369" s="26" customFormat="1" ht="54" customHeight="1">
      <c r="A29" s="11"/>
      <c r="B29" s="11"/>
      <c r="C29" s="12" t="s">
        <v>42</v>
      </c>
      <c r="D29" s="11"/>
      <c r="E29" s="12" t="s">
        <v>80</v>
      </c>
      <c r="F29" s="13"/>
      <c r="G29" s="13">
        <f t="shared" si="3"/>
        <v>480</v>
      </c>
      <c r="H29" s="13">
        <v>480</v>
      </c>
      <c r="I29" s="13"/>
      <c r="J29" s="13"/>
      <c r="K29" s="13"/>
      <c r="L29" s="13"/>
      <c r="M29" s="17"/>
      <c r="N29" s="17"/>
      <c r="O29" s="17"/>
      <c r="P29" s="17"/>
      <c r="Q29" s="17"/>
      <c r="R29" s="17">
        <f>7.8681+18.123+133.3448</f>
        <v>159.33589999999998</v>
      </c>
      <c r="S29" s="17">
        <v>133.34479999999999</v>
      </c>
      <c r="T29" s="17"/>
      <c r="U29" s="17">
        <v>143.19479999999999</v>
      </c>
      <c r="V29" s="17"/>
      <c r="W29" s="17"/>
      <c r="X29" s="17">
        <v>44.124499999999998</v>
      </c>
      <c r="Y29" s="15">
        <f t="shared" si="7"/>
        <v>480</v>
      </c>
      <c r="Z29" s="25">
        <f t="shared" si="1"/>
        <v>0</v>
      </c>
      <c r="AA29" s="23">
        <f t="shared" si="2"/>
        <v>1</v>
      </c>
      <c r="AB29" s="31"/>
      <c r="AC29" s="30"/>
    </row>
    <row r="30" spans="1:16369" s="26" customFormat="1" ht="54" customHeight="1">
      <c r="A30" s="11"/>
      <c r="B30" s="11"/>
      <c r="C30" s="12" t="s">
        <v>43</v>
      </c>
      <c r="D30" s="11"/>
      <c r="E30" s="12" t="s">
        <v>81</v>
      </c>
      <c r="F30" s="13"/>
      <c r="G30" s="13">
        <f t="shared" si="3"/>
        <v>330</v>
      </c>
      <c r="H30" s="13">
        <v>330</v>
      </c>
      <c r="I30" s="13"/>
      <c r="J30" s="13"/>
      <c r="K30" s="13"/>
      <c r="L30" s="13"/>
      <c r="M30" s="17"/>
      <c r="N30" s="17"/>
      <c r="O30" s="17"/>
      <c r="P30" s="17"/>
      <c r="Q30" s="17">
        <v>88.367360000000005</v>
      </c>
      <c r="R30" s="17">
        <f>2.3934+99.87166</f>
        <v>102.26506000000001</v>
      </c>
      <c r="S30" s="17">
        <v>103.70996</v>
      </c>
      <c r="T30" s="17"/>
      <c r="U30" s="17">
        <v>14.72789</v>
      </c>
      <c r="V30" s="17"/>
      <c r="W30" s="17"/>
      <c r="X30" s="17">
        <v>14.727881</v>
      </c>
      <c r="Y30" s="15">
        <f t="shared" si="7"/>
        <v>323.79815100000008</v>
      </c>
      <c r="Z30" s="25">
        <f t="shared" si="1"/>
        <v>6.2018489999999247</v>
      </c>
      <c r="AA30" s="23">
        <f t="shared" si="2"/>
        <v>0.98120651818181837</v>
      </c>
      <c r="AB30" s="31"/>
      <c r="AC30" s="30"/>
    </row>
    <row r="31" spans="1:16369" s="26" customFormat="1" ht="54" customHeight="1">
      <c r="A31" s="11"/>
      <c r="B31" s="11"/>
      <c r="C31" s="12" t="s">
        <v>45</v>
      </c>
      <c r="D31" s="11"/>
      <c r="E31" s="12" t="s">
        <v>82</v>
      </c>
      <c r="F31" s="13"/>
      <c r="G31" s="13">
        <f t="shared" si="3"/>
        <v>390</v>
      </c>
      <c r="H31" s="13">
        <v>390</v>
      </c>
      <c r="I31" s="13"/>
      <c r="J31" s="13"/>
      <c r="K31" s="13"/>
      <c r="L31" s="13"/>
      <c r="M31" s="17"/>
      <c r="N31" s="17"/>
      <c r="O31" s="17"/>
      <c r="P31" s="17"/>
      <c r="Q31" s="17">
        <v>107.2842</v>
      </c>
      <c r="R31" s="17">
        <v>125.2204</v>
      </c>
      <c r="S31" s="17">
        <v>82.534599999999998</v>
      </c>
      <c r="T31" s="17">
        <v>53.642099999999999</v>
      </c>
      <c r="U31" s="17"/>
      <c r="V31" s="17"/>
      <c r="W31" s="17"/>
      <c r="X31" s="17">
        <v>19.665887000000001</v>
      </c>
      <c r="Y31" s="15">
        <f t="shared" si="7"/>
        <v>388.34718699999996</v>
      </c>
      <c r="Z31" s="25">
        <f t="shared" si="1"/>
        <v>1.6528130000000374</v>
      </c>
      <c r="AA31" s="23">
        <f t="shared" si="2"/>
        <v>0.99576201794871788</v>
      </c>
      <c r="AB31" s="31"/>
      <c r="AC31" s="30"/>
    </row>
    <row r="32" spans="1:16369" s="26" customFormat="1" ht="54" customHeight="1">
      <c r="A32" s="11"/>
      <c r="B32" s="11"/>
      <c r="C32" s="12" t="s">
        <v>46</v>
      </c>
      <c r="D32" s="11"/>
      <c r="E32" s="12" t="s">
        <v>83</v>
      </c>
      <c r="F32" s="13"/>
      <c r="G32" s="13">
        <f t="shared" si="3"/>
        <v>390</v>
      </c>
      <c r="H32" s="13">
        <v>390</v>
      </c>
      <c r="I32" s="13"/>
      <c r="J32" s="13"/>
      <c r="K32" s="13"/>
      <c r="L32" s="13"/>
      <c r="M32" s="17">
        <v>26.5169</v>
      </c>
      <c r="N32" s="17"/>
      <c r="O32" s="17"/>
      <c r="P32" s="17"/>
      <c r="Q32" s="17">
        <v>112.3616</v>
      </c>
      <c r="R32" s="17">
        <v>187.26931999999999</v>
      </c>
      <c r="S32" s="17"/>
      <c r="T32" s="17"/>
      <c r="U32" s="17">
        <v>46.458503</v>
      </c>
      <c r="V32" s="17">
        <v>26.5169</v>
      </c>
      <c r="W32" s="17"/>
      <c r="X32" s="17">
        <v>15.430965</v>
      </c>
      <c r="Y32" s="15">
        <f t="shared" si="7"/>
        <v>388.03728800000005</v>
      </c>
      <c r="Z32" s="25">
        <f t="shared" si="1"/>
        <v>1.9627119999999536</v>
      </c>
      <c r="AA32" s="23">
        <f t="shared" si="2"/>
        <v>0.99496740512820525</v>
      </c>
      <c r="AB32" s="31"/>
      <c r="AC32" s="30"/>
    </row>
    <row r="33" spans="1:29" s="26" customFormat="1" ht="54" customHeight="1">
      <c r="A33" s="11"/>
      <c r="B33" s="11"/>
      <c r="C33" s="12" t="s">
        <v>47</v>
      </c>
      <c r="D33" s="11"/>
      <c r="E33" s="12" t="s">
        <v>84</v>
      </c>
      <c r="F33" s="13"/>
      <c r="G33" s="13">
        <f t="shared" si="3"/>
        <v>283</v>
      </c>
      <c r="H33" s="13">
        <v>283</v>
      </c>
      <c r="I33" s="13"/>
      <c r="J33" s="13"/>
      <c r="K33" s="13"/>
      <c r="L33" s="13"/>
      <c r="M33" s="17"/>
      <c r="N33" s="17"/>
      <c r="O33" s="17"/>
      <c r="P33" s="17"/>
      <c r="Q33" s="17">
        <v>95.673029</v>
      </c>
      <c r="R33" s="17">
        <f>128.73425+2.549</f>
        <v>131.28325000000001</v>
      </c>
      <c r="S33" s="17"/>
      <c r="T33" s="17"/>
      <c r="U33" s="17">
        <f>25.74685+12.87345</f>
        <v>38.6203</v>
      </c>
      <c r="V33" s="17"/>
      <c r="W33" s="17"/>
      <c r="X33" s="17">
        <v>12.8734</v>
      </c>
      <c r="Y33" s="15">
        <f t="shared" si="7"/>
        <v>278.44997899999998</v>
      </c>
      <c r="Z33" s="25">
        <f t="shared" si="1"/>
        <v>4.5500210000000152</v>
      </c>
      <c r="AA33" s="23">
        <f t="shared" si="2"/>
        <v>0.98392218727915193</v>
      </c>
      <c r="AB33" s="31"/>
      <c r="AC33" s="30"/>
    </row>
    <row r="34" spans="1:29" s="26" customFormat="1" ht="54" customHeight="1">
      <c r="A34" s="11"/>
      <c r="B34" s="11"/>
      <c r="C34" s="12" t="s">
        <v>85</v>
      </c>
      <c r="D34" s="11"/>
      <c r="E34" s="12" t="s">
        <v>85</v>
      </c>
      <c r="F34" s="13"/>
      <c r="G34" s="13">
        <f t="shared" si="3"/>
        <v>300</v>
      </c>
      <c r="H34" s="13">
        <v>300</v>
      </c>
      <c r="I34" s="13"/>
      <c r="J34" s="13"/>
      <c r="K34" s="13"/>
      <c r="L34" s="13"/>
      <c r="M34" s="17">
        <v>22.349299999999999</v>
      </c>
      <c r="N34" s="17"/>
      <c r="O34" s="17">
        <v>12.756</v>
      </c>
      <c r="P34" s="17"/>
      <c r="Q34" s="17">
        <v>78.895799999999994</v>
      </c>
      <c r="R34" s="17">
        <f>75.2958+7.1663+25.0986</f>
        <v>107.5607</v>
      </c>
      <c r="S34" s="17">
        <v>52.497199999999999</v>
      </c>
      <c r="T34" s="17"/>
      <c r="U34" s="17"/>
      <c r="V34" s="17"/>
      <c r="W34" s="17"/>
      <c r="X34" s="17">
        <v>34.898600000000002</v>
      </c>
      <c r="Y34" s="15">
        <f t="shared" si="7"/>
        <v>286.60829999999999</v>
      </c>
      <c r="Z34" s="25">
        <f t="shared" si="1"/>
        <v>13.391700000000014</v>
      </c>
      <c r="AA34" s="23">
        <f t="shared" si="2"/>
        <v>0.9553609999999999</v>
      </c>
      <c r="AB34" s="31"/>
      <c r="AC34" s="30"/>
    </row>
    <row r="35" spans="1:29" s="26" customFormat="1" ht="54" customHeight="1">
      <c r="A35" s="11"/>
      <c r="B35" s="11"/>
      <c r="C35" s="12" t="s">
        <v>49</v>
      </c>
      <c r="D35" s="11"/>
      <c r="E35" s="12" t="s">
        <v>86</v>
      </c>
      <c r="F35" s="13"/>
      <c r="G35" s="13">
        <f t="shared" si="3"/>
        <v>280</v>
      </c>
      <c r="H35" s="13">
        <v>280</v>
      </c>
      <c r="I35" s="13"/>
      <c r="J35" s="13"/>
      <c r="K35" s="13"/>
      <c r="L35" s="13"/>
      <c r="M35" s="17">
        <v>18.084831000000001</v>
      </c>
      <c r="N35" s="17"/>
      <c r="O35" s="17"/>
      <c r="P35" s="17"/>
      <c r="Q35" s="17"/>
      <c r="R35" s="17">
        <f>12.2+129.1143</f>
        <v>141.31429999999997</v>
      </c>
      <c r="S35" s="17">
        <f>6.718+79.474023</f>
        <v>86.192023000000006</v>
      </c>
      <c r="T35" s="17"/>
      <c r="U35" s="17">
        <f>25.835473</f>
        <v>25.835473</v>
      </c>
      <c r="V35" s="17"/>
      <c r="W35" s="17"/>
      <c r="X35" s="17"/>
      <c r="Y35" s="15">
        <f t="shared" si="7"/>
        <v>253.34179599999999</v>
      </c>
      <c r="Z35" s="25">
        <f t="shared" si="1"/>
        <v>26.658204000000012</v>
      </c>
      <c r="AA35" s="23">
        <f t="shared" si="2"/>
        <v>0.90479212857142854</v>
      </c>
      <c r="AB35" s="31"/>
      <c r="AC35" s="30"/>
    </row>
    <row r="36" spans="1:29" s="26" customFormat="1" ht="54" customHeight="1">
      <c r="A36" s="11">
        <v>11</v>
      </c>
      <c r="B36" s="11" t="s">
        <v>87</v>
      </c>
      <c r="C36" s="12" t="s">
        <v>88</v>
      </c>
      <c r="D36" s="11" t="s">
        <v>34</v>
      </c>
      <c r="E36" s="12" t="s">
        <v>89</v>
      </c>
      <c r="F36" s="13">
        <v>1000</v>
      </c>
      <c r="G36" s="13">
        <f t="shared" si="3"/>
        <v>1222.2367400000001</v>
      </c>
      <c r="H36" s="13">
        <v>1222.2367400000001</v>
      </c>
      <c r="I36" s="13"/>
      <c r="J36" s="13"/>
      <c r="K36" s="13"/>
      <c r="L36" s="13"/>
      <c r="M36" s="17"/>
      <c r="N36" s="17"/>
      <c r="O36" s="17">
        <v>344.69235400000002</v>
      </c>
      <c r="P36" s="17"/>
      <c r="Q36" s="17"/>
      <c r="R36" s="17">
        <v>240.984803</v>
      </c>
      <c r="S36" s="17"/>
      <c r="T36" s="17"/>
      <c r="U36" s="17">
        <v>307.39220799999998</v>
      </c>
      <c r="V36" s="17"/>
      <c r="W36" s="17"/>
      <c r="X36" s="17">
        <v>329.16737499999999</v>
      </c>
      <c r="Y36" s="15">
        <f t="shared" si="7"/>
        <v>1222.2367400000001</v>
      </c>
      <c r="Z36" s="25">
        <f t="shared" si="1"/>
        <v>0</v>
      </c>
      <c r="AA36" s="23">
        <f t="shared" si="2"/>
        <v>1</v>
      </c>
      <c r="AB36" s="31" t="s">
        <v>90</v>
      </c>
      <c r="AC36" s="30"/>
    </row>
    <row r="37" spans="1:29" s="26" customFormat="1" ht="81" customHeight="1">
      <c r="A37" s="11">
        <v>12</v>
      </c>
      <c r="B37" s="11" t="s">
        <v>91</v>
      </c>
      <c r="C37" s="12" t="s">
        <v>92</v>
      </c>
      <c r="D37" s="11" t="s">
        <v>34</v>
      </c>
      <c r="E37" s="12" t="s">
        <v>159</v>
      </c>
      <c r="F37" s="13">
        <v>17500</v>
      </c>
      <c r="G37" s="13">
        <f t="shared" si="3"/>
        <v>17237.471310000001</v>
      </c>
      <c r="H37" s="13">
        <v>17237.471310000001</v>
      </c>
      <c r="I37" s="13"/>
      <c r="J37" s="13"/>
      <c r="K37" s="13"/>
      <c r="L37" s="13"/>
      <c r="M37" s="17">
        <v>1200</v>
      </c>
      <c r="N37" s="17"/>
      <c r="O37" s="17"/>
      <c r="P37" s="17"/>
      <c r="Q37" s="17"/>
      <c r="R37" s="17">
        <v>5.58</v>
      </c>
      <c r="S37" s="17">
        <v>35</v>
      </c>
      <c r="T37" s="17">
        <v>6825.9855740000003</v>
      </c>
      <c r="U37" s="17">
        <v>8500</v>
      </c>
      <c r="V37" s="17">
        <f>1194.5475+27.44</f>
        <v>1221.9875</v>
      </c>
      <c r="W37" s="17"/>
      <c r="X37" s="17">
        <f>15+500</f>
        <v>515</v>
      </c>
      <c r="Y37" s="15">
        <f t="shared" si="7"/>
        <v>17103.553073999999</v>
      </c>
      <c r="Z37" s="25">
        <f t="shared" si="1"/>
        <v>133.91823600000134</v>
      </c>
      <c r="AA37" s="23">
        <f t="shared" si="2"/>
        <v>0.99223098135500243</v>
      </c>
      <c r="AB37" s="31" t="s">
        <v>93</v>
      </c>
      <c r="AC37" s="30"/>
    </row>
    <row r="38" spans="1:29" s="26" customFormat="1" ht="60.95" customHeight="1">
      <c r="A38" s="11">
        <v>13</v>
      </c>
      <c r="B38" s="11" t="s">
        <v>94</v>
      </c>
      <c r="C38" s="12" t="s">
        <v>95</v>
      </c>
      <c r="D38" s="11" t="s">
        <v>34</v>
      </c>
      <c r="E38" s="12" t="s">
        <v>96</v>
      </c>
      <c r="F38" s="13">
        <v>1336</v>
      </c>
      <c r="G38" s="13">
        <f t="shared" si="3"/>
        <v>1276.083971</v>
      </c>
      <c r="H38" s="13">
        <v>1276.083971</v>
      </c>
      <c r="I38" s="13">
        <f t="shared" ref="I38:Y38" si="9">SUM(I39:I42)</f>
        <v>0</v>
      </c>
      <c r="J38" s="13">
        <f t="shared" si="9"/>
        <v>0</v>
      </c>
      <c r="K38" s="13">
        <f t="shared" si="9"/>
        <v>0</v>
      </c>
      <c r="L38" s="13">
        <f t="shared" si="9"/>
        <v>0</v>
      </c>
      <c r="M38" s="13">
        <f t="shared" si="9"/>
        <v>54.422588999999995</v>
      </c>
      <c r="N38" s="13">
        <f t="shared" si="9"/>
        <v>0</v>
      </c>
      <c r="O38" s="13">
        <f t="shared" si="9"/>
        <v>0</v>
      </c>
      <c r="P38" s="13">
        <f t="shared" si="9"/>
        <v>0</v>
      </c>
      <c r="Q38" s="13">
        <f t="shared" si="9"/>
        <v>0</v>
      </c>
      <c r="R38" s="13">
        <f t="shared" si="9"/>
        <v>755.79546899999991</v>
      </c>
      <c r="S38" s="13">
        <f t="shared" si="9"/>
        <v>220.98474999999999</v>
      </c>
      <c r="T38" s="13">
        <f t="shared" si="9"/>
        <v>13.4895</v>
      </c>
      <c r="U38" s="13">
        <f t="shared" si="9"/>
        <v>191.04540499999999</v>
      </c>
      <c r="V38" s="13">
        <f t="shared" si="9"/>
        <v>25.428739999999998</v>
      </c>
      <c r="W38" s="13">
        <f t="shared" si="9"/>
        <v>0</v>
      </c>
      <c r="X38" s="13">
        <f t="shared" si="9"/>
        <v>42.644441999999998</v>
      </c>
      <c r="Y38" s="32">
        <f t="shared" si="9"/>
        <v>1249.3883060000003</v>
      </c>
      <c r="Z38" s="25">
        <f t="shared" si="1"/>
        <v>26.695664999999735</v>
      </c>
      <c r="AA38" s="23">
        <f t="shared" si="2"/>
        <v>0.97908000914776816</v>
      </c>
      <c r="AB38" s="31" t="s">
        <v>97</v>
      </c>
      <c r="AC38" s="30"/>
    </row>
    <row r="39" spans="1:29" s="26" customFormat="1" ht="60.95" customHeight="1">
      <c r="A39" s="11"/>
      <c r="B39" s="11"/>
      <c r="C39" s="12" t="s">
        <v>46</v>
      </c>
      <c r="D39" s="11"/>
      <c r="E39" s="12"/>
      <c r="F39" s="13"/>
      <c r="G39" s="13">
        <f t="shared" si="3"/>
        <v>160</v>
      </c>
      <c r="H39" s="13">
        <v>160</v>
      </c>
      <c r="I39" s="13"/>
      <c r="J39" s="13"/>
      <c r="K39" s="13"/>
      <c r="L39" s="13"/>
      <c r="M39" s="17">
        <v>8.7791300000000003</v>
      </c>
      <c r="N39" s="17"/>
      <c r="O39" s="17"/>
      <c r="P39" s="17"/>
      <c r="Q39" s="17"/>
      <c r="R39" s="17">
        <f>44.99881+43.89541</f>
        <v>88.89421999999999</v>
      </c>
      <c r="S39" s="17"/>
      <c r="T39" s="17"/>
      <c r="U39" s="17">
        <v>46.355409999999999</v>
      </c>
      <c r="V39" s="17">
        <v>8.7791300000000003</v>
      </c>
      <c r="W39" s="17"/>
      <c r="X39" s="17">
        <v>7.315817</v>
      </c>
      <c r="Y39" s="15">
        <f t="shared" ref="Y39:Y44" si="10">SUM(N39:X39)</f>
        <v>151.34457700000002</v>
      </c>
      <c r="Z39" s="25">
        <f t="shared" si="1"/>
        <v>8.6554229999999848</v>
      </c>
      <c r="AA39" s="23">
        <f t="shared" si="2"/>
        <v>0.94590360625000014</v>
      </c>
      <c r="AB39" s="31"/>
      <c r="AC39" s="30"/>
    </row>
    <row r="40" spans="1:29" s="26" customFormat="1" ht="60.95" customHeight="1">
      <c r="A40" s="11"/>
      <c r="B40" s="11"/>
      <c r="C40" s="12" t="s">
        <v>48</v>
      </c>
      <c r="D40" s="11"/>
      <c r="E40" s="12"/>
      <c r="F40" s="13"/>
      <c r="G40" s="13">
        <f t="shared" si="3"/>
        <v>398</v>
      </c>
      <c r="H40" s="13">
        <v>398</v>
      </c>
      <c r="I40" s="13"/>
      <c r="J40" s="13"/>
      <c r="K40" s="13"/>
      <c r="L40" s="13"/>
      <c r="M40" s="17">
        <v>25.694644</v>
      </c>
      <c r="N40" s="17"/>
      <c r="O40" s="17"/>
      <c r="P40" s="17"/>
      <c r="Q40" s="17"/>
      <c r="R40" s="17">
        <f>115.087+113.087</f>
        <v>228.17400000000001</v>
      </c>
      <c r="S40" s="17">
        <v>119.35169999999999</v>
      </c>
      <c r="T40" s="17"/>
      <c r="U40" s="17">
        <v>18.847799999999999</v>
      </c>
      <c r="V40" s="17"/>
      <c r="W40" s="17"/>
      <c r="X40" s="17">
        <v>25.694884999999999</v>
      </c>
      <c r="Y40" s="15">
        <f t="shared" si="10"/>
        <v>392.06838500000003</v>
      </c>
      <c r="Z40" s="25">
        <f t="shared" si="1"/>
        <v>5.9316149999999652</v>
      </c>
      <c r="AA40" s="23">
        <f t="shared" si="2"/>
        <v>0.98509644472361813</v>
      </c>
      <c r="AB40" s="31"/>
      <c r="AC40" s="30"/>
    </row>
    <row r="41" spans="1:29" s="26" customFormat="1" ht="60.95" customHeight="1">
      <c r="A41" s="11"/>
      <c r="B41" s="11"/>
      <c r="C41" s="12" t="s">
        <v>49</v>
      </c>
      <c r="D41" s="11"/>
      <c r="E41" s="12"/>
      <c r="F41" s="13"/>
      <c r="G41" s="13">
        <f t="shared" si="3"/>
        <v>398</v>
      </c>
      <c r="H41" s="13">
        <v>398</v>
      </c>
      <c r="I41" s="13"/>
      <c r="J41" s="13"/>
      <c r="K41" s="13"/>
      <c r="L41" s="13"/>
      <c r="M41" s="17">
        <v>10.048814999999999</v>
      </c>
      <c r="N41" s="17"/>
      <c r="O41" s="17"/>
      <c r="P41" s="17"/>
      <c r="Q41" s="17"/>
      <c r="R41" s="17">
        <v>170.12010000000001</v>
      </c>
      <c r="S41" s="17">
        <v>101.63305</v>
      </c>
      <c r="T41" s="17"/>
      <c r="U41" s="17">
        <f>33.49605+16.748025</f>
        <v>50.244074999999995</v>
      </c>
      <c r="V41" s="17">
        <v>6.6992099999999999</v>
      </c>
      <c r="W41" s="17"/>
      <c r="X41" s="17"/>
      <c r="Y41" s="15">
        <f t="shared" si="10"/>
        <v>328.69643500000001</v>
      </c>
      <c r="Z41" s="25">
        <f t="shared" si="1"/>
        <v>69.303564999999992</v>
      </c>
      <c r="AA41" s="23">
        <f t="shared" si="2"/>
        <v>0.8258704396984925</v>
      </c>
      <c r="AB41" s="31"/>
      <c r="AC41" s="30"/>
    </row>
    <row r="42" spans="1:29" s="26" customFormat="1" ht="60.95" customHeight="1">
      <c r="A42" s="11"/>
      <c r="B42" s="11"/>
      <c r="C42" s="12" t="s">
        <v>50</v>
      </c>
      <c r="D42" s="11"/>
      <c r="E42" s="12"/>
      <c r="F42" s="13"/>
      <c r="G42" s="13">
        <f t="shared" si="3"/>
        <v>380</v>
      </c>
      <c r="H42" s="13">
        <v>380</v>
      </c>
      <c r="I42" s="13"/>
      <c r="J42" s="13"/>
      <c r="K42" s="13"/>
      <c r="L42" s="13"/>
      <c r="M42" s="17">
        <v>9.9</v>
      </c>
      <c r="N42" s="17"/>
      <c r="O42" s="17"/>
      <c r="P42" s="17"/>
      <c r="Q42" s="17"/>
      <c r="R42" s="17">
        <f>99.504839+169.10231</f>
        <v>268.60714899999999</v>
      </c>
      <c r="S42" s="17"/>
      <c r="T42" s="17">
        <v>13.4895</v>
      </c>
      <c r="U42" s="17">
        <v>75.598119999999994</v>
      </c>
      <c r="V42" s="17">
        <v>9.9504000000000001</v>
      </c>
      <c r="W42" s="17"/>
      <c r="X42" s="17">
        <f>9.63374</f>
        <v>9.6337399999999995</v>
      </c>
      <c r="Y42" s="15">
        <f t="shared" si="10"/>
        <v>377.278909</v>
      </c>
      <c r="Z42" s="25">
        <f t="shared" si="1"/>
        <v>2.7210910000000013</v>
      </c>
      <c r="AA42" s="23">
        <f t="shared" si="2"/>
        <v>0.99283923421052633</v>
      </c>
      <c r="AB42" s="31"/>
      <c r="AC42" s="30"/>
    </row>
    <row r="43" spans="1:29" s="26" customFormat="1" ht="51" customHeight="1">
      <c r="A43" s="11">
        <v>14</v>
      </c>
      <c r="B43" s="11" t="s">
        <v>98</v>
      </c>
      <c r="C43" s="12" t="s">
        <v>99</v>
      </c>
      <c r="D43" s="11" t="s">
        <v>100</v>
      </c>
      <c r="E43" s="12" t="s">
        <v>101</v>
      </c>
      <c r="F43" s="13">
        <v>1504.8</v>
      </c>
      <c r="G43" s="13">
        <f t="shared" si="3"/>
        <v>1504.8</v>
      </c>
      <c r="H43" s="13">
        <v>1504.8</v>
      </c>
      <c r="I43" s="13"/>
      <c r="J43" s="13"/>
      <c r="K43" s="13"/>
      <c r="L43" s="13"/>
      <c r="M43" s="17">
        <v>125.4</v>
      </c>
      <c r="N43" s="17"/>
      <c r="O43" s="17">
        <v>376.2</v>
      </c>
      <c r="P43" s="17">
        <v>125.4</v>
      </c>
      <c r="Q43" s="17">
        <v>125.4</v>
      </c>
      <c r="R43" s="17">
        <v>125.4</v>
      </c>
      <c r="S43" s="17">
        <f>125.4+125.4</f>
        <v>250.8</v>
      </c>
      <c r="T43" s="17"/>
      <c r="U43" s="17">
        <f>125.4+125.4</f>
        <v>250.8</v>
      </c>
      <c r="V43" s="17">
        <v>125.4</v>
      </c>
      <c r="W43" s="17">
        <v>125.4</v>
      </c>
      <c r="X43" s="17"/>
      <c r="Y43" s="15">
        <f t="shared" si="10"/>
        <v>1504.8000000000002</v>
      </c>
      <c r="Z43" s="25">
        <f t="shared" si="1"/>
        <v>0</v>
      </c>
      <c r="AA43" s="23">
        <f t="shared" si="2"/>
        <v>1.0000000000000002</v>
      </c>
      <c r="AB43" s="31" t="s">
        <v>79</v>
      </c>
      <c r="AC43" s="30"/>
    </row>
    <row r="44" spans="1:29" s="26" customFormat="1" ht="77.099999999999994" customHeight="1">
      <c r="A44" s="11">
        <v>15</v>
      </c>
      <c r="B44" s="11" t="s">
        <v>102</v>
      </c>
      <c r="C44" s="12" t="s">
        <v>103</v>
      </c>
      <c r="D44" s="11" t="s">
        <v>34</v>
      </c>
      <c r="E44" s="12" t="s">
        <v>104</v>
      </c>
      <c r="F44" s="13">
        <v>4300</v>
      </c>
      <c r="G44" s="13">
        <f t="shared" si="3"/>
        <v>3883.5162679999999</v>
      </c>
      <c r="H44" s="13">
        <v>3883.5162679999999</v>
      </c>
      <c r="I44" s="13"/>
      <c r="J44" s="13"/>
      <c r="K44" s="13"/>
      <c r="L44" s="13"/>
      <c r="M44" s="17">
        <v>500</v>
      </c>
      <c r="N44" s="17"/>
      <c r="O44" s="17"/>
      <c r="P44" s="17"/>
      <c r="Q44" s="17"/>
      <c r="R44" s="17">
        <f>9.6+6</f>
        <v>15.6</v>
      </c>
      <c r="S44" s="17"/>
      <c r="T44" s="17"/>
      <c r="U44" s="17">
        <f>1232.379439+1870.334613</f>
        <v>3102.7140520000003</v>
      </c>
      <c r="V44" s="17">
        <v>300.50636600000001</v>
      </c>
      <c r="W44" s="17"/>
      <c r="X44" s="17">
        <v>464.69585000000001</v>
      </c>
      <c r="Y44" s="15">
        <f t="shared" si="10"/>
        <v>3883.5162680000003</v>
      </c>
      <c r="Z44" s="25">
        <f t="shared" si="1"/>
        <v>0</v>
      </c>
      <c r="AA44" s="23">
        <f t="shared" si="2"/>
        <v>1.0000000000000002</v>
      </c>
      <c r="AB44" s="31" t="s">
        <v>97</v>
      </c>
      <c r="AC44" s="30"/>
    </row>
    <row r="45" spans="1:29" s="26" customFormat="1" ht="68.099999999999994" customHeight="1">
      <c r="A45" s="11">
        <v>16</v>
      </c>
      <c r="B45" s="11" t="s">
        <v>105</v>
      </c>
      <c r="C45" s="12" t="s">
        <v>106</v>
      </c>
      <c r="D45" s="11" t="s">
        <v>107</v>
      </c>
      <c r="E45" s="12" t="s">
        <v>108</v>
      </c>
      <c r="F45" s="13">
        <v>11012.615</v>
      </c>
      <c r="G45" s="13">
        <f t="shared" si="3"/>
        <v>6356.4363030000004</v>
      </c>
      <c r="H45" s="13">
        <f>4167.91945</f>
        <v>4167.9194500000003</v>
      </c>
      <c r="I45" s="39">
        <f>2043.75+290.43+8.46+18.53-172.653147</f>
        <v>2188.5168530000001</v>
      </c>
      <c r="J45" s="13">
        <f t="shared" ref="J45:Y45" si="11">SUM(J46:J56)</f>
        <v>0</v>
      </c>
      <c r="K45" s="13">
        <f t="shared" si="11"/>
        <v>0</v>
      </c>
      <c r="L45" s="13">
        <f t="shared" si="11"/>
        <v>0</v>
      </c>
      <c r="M45" s="13">
        <f t="shared" si="11"/>
        <v>555.96214500000008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13">
        <f t="shared" si="11"/>
        <v>0</v>
      </c>
      <c r="R45" s="13">
        <f t="shared" si="11"/>
        <v>495.91794900000002</v>
      </c>
      <c r="S45" s="13">
        <f t="shared" si="11"/>
        <v>2170.2091589999995</v>
      </c>
      <c r="T45" s="13">
        <f t="shared" si="11"/>
        <v>647.73926099999994</v>
      </c>
      <c r="U45" s="13">
        <f t="shared" si="11"/>
        <v>1758.825243</v>
      </c>
      <c r="V45" s="13">
        <f t="shared" si="11"/>
        <v>500.64073200000001</v>
      </c>
      <c r="W45" s="13">
        <f t="shared" si="11"/>
        <v>51.8093</v>
      </c>
      <c r="X45" s="13">
        <f t="shared" si="11"/>
        <v>586.40539199999989</v>
      </c>
      <c r="Y45" s="13">
        <f t="shared" si="11"/>
        <v>6211.547035999999</v>
      </c>
      <c r="Z45" s="25">
        <f t="shared" si="1"/>
        <v>144.88926700000138</v>
      </c>
      <c r="AA45" s="23">
        <f t="shared" si="2"/>
        <v>0.97720589649712697</v>
      </c>
      <c r="AB45" s="31" t="s">
        <v>109</v>
      </c>
      <c r="AC45" s="11"/>
    </row>
    <row r="46" spans="1:29" s="26" customFormat="1" ht="68.099999999999994" customHeight="1">
      <c r="A46" s="11"/>
      <c r="B46" s="11"/>
      <c r="C46" s="12" t="s">
        <v>41</v>
      </c>
      <c r="D46" s="11"/>
      <c r="E46" s="12"/>
      <c r="F46" s="13"/>
      <c r="G46" s="13">
        <f t="shared" si="3"/>
        <v>985.84209999999996</v>
      </c>
      <c r="H46" s="13">
        <f>162.75+75+249.2021</f>
        <v>486.95209999999997</v>
      </c>
      <c r="I46" s="13">
        <f>200+298.89</f>
        <v>498.89</v>
      </c>
      <c r="J46" s="13"/>
      <c r="K46" s="13"/>
      <c r="L46" s="13"/>
      <c r="M46" s="17">
        <v>260</v>
      </c>
      <c r="N46" s="17"/>
      <c r="O46" s="17"/>
      <c r="P46" s="17"/>
      <c r="Q46" s="17"/>
      <c r="R46" s="17">
        <f>0.7+8.973+16.7956</f>
        <v>26.468600000000002</v>
      </c>
      <c r="S46" s="17">
        <v>355.90897000000001</v>
      </c>
      <c r="T46" s="17">
        <v>122.949</v>
      </c>
      <c r="U46" s="17">
        <f>196.2231+17.69</f>
        <v>213.91309999999999</v>
      </c>
      <c r="V46" s="17">
        <v>264.35758700000002</v>
      </c>
      <c r="W46" s="17"/>
      <c r="X46" s="17">
        <v>-4.9460899999999999</v>
      </c>
      <c r="Y46" s="15">
        <f t="shared" ref="Y46:Y83" si="12">SUM(N46:X46)</f>
        <v>978.65116699999987</v>
      </c>
      <c r="Z46" s="25">
        <f t="shared" si="1"/>
        <v>7.1909330000000864</v>
      </c>
      <c r="AA46" s="23">
        <f t="shared" si="2"/>
        <v>0.99270579639477752</v>
      </c>
      <c r="AB46" s="31"/>
      <c r="AC46" s="30"/>
    </row>
    <row r="47" spans="1:29" s="26" customFormat="1" ht="68.099999999999994" customHeight="1">
      <c r="A47" s="11"/>
      <c r="B47" s="11"/>
      <c r="C47" s="12" t="s">
        <v>42</v>
      </c>
      <c r="D47" s="11"/>
      <c r="E47" s="12"/>
      <c r="F47" s="13">
        <f>1292.230653+404.262064</f>
        <v>1696.4927170000001</v>
      </c>
      <c r="G47" s="13">
        <f t="shared" si="3"/>
        <v>1588.4948889999998</v>
      </c>
      <c r="H47" s="13">
        <f>58.1+1161.864889+280</f>
        <v>1499.9648889999999</v>
      </c>
      <c r="I47" s="13">
        <f>70+18.53</f>
        <v>88.53</v>
      </c>
      <c r="J47" s="13"/>
      <c r="K47" s="13"/>
      <c r="L47" s="13"/>
      <c r="M47" s="17">
        <v>121.8</v>
      </c>
      <c r="N47" s="17"/>
      <c r="O47" s="17"/>
      <c r="P47" s="17"/>
      <c r="Q47" s="17"/>
      <c r="R47" s="17">
        <v>7.6447669999999999</v>
      </c>
      <c r="S47" s="17">
        <v>75.976175999999995</v>
      </c>
      <c r="T47" s="17">
        <f>44.479057</f>
        <v>44.479056999999997</v>
      </c>
      <c r="U47" s="17">
        <f>527.140603+514.70449</f>
        <v>1041.8450929999999</v>
      </c>
      <c r="V47" s="17">
        <f>114.785473+7.5</f>
        <v>122.285473</v>
      </c>
      <c r="W47" s="17"/>
      <c r="X47" s="17">
        <f>135.452484+264.720295</f>
        <v>400.17277899999999</v>
      </c>
      <c r="Y47" s="15">
        <f t="shared" si="12"/>
        <v>1692.4033449999997</v>
      </c>
      <c r="Z47" s="25">
        <f t="shared" si="1"/>
        <v>-103.90845599999989</v>
      </c>
      <c r="AA47" s="23">
        <f t="shared" si="2"/>
        <v>1.0654131509767797</v>
      </c>
      <c r="AB47" s="31"/>
      <c r="AC47" s="30"/>
    </row>
    <row r="48" spans="1:29" s="26" customFormat="1" ht="68.099999999999994" customHeight="1">
      <c r="A48" s="11"/>
      <c r="B48" s="11"/>
      <c r="C48" s="12" t="s">
        <v>44</v>
      </c>
      <c r="D48" s="11"/>
      <c r="E48" s="12"/>
      <c r="F48" s="13"/>
      <c r="G48" s="13">
        <f t="shared" si="3"/>
        <v>619.88</v>
      </c>
      <c r="H48" s="13">
        <f>159.88+300</f>
        <v>459.88</v>
      </c>
      <c r="I48" s="13">
        <v>160</v>
      </c>
      <c r="J48" s="13"/>
      <c r="K48" s="13"/>
      <c r="L48" s="13"/>
      <c r="M48" s="17">
        <v>30.793441000000001</v>
      </c>
      <c r="N48" s="17"/>
      <c r="O48" s="17"/>
      <c r="P48" s="17"/>
      <c r="Q48" s="17"/>
      <c r="R48" s="17">
        <f>13.185+22.5</f>
        <v>35.685000000000002</v>
      </c>
      <c r="S48" s="17">
        <v>465.519946</v>
      </c>
      <c r="T48" s="17">
        <v>25.559443999999999</v>
      </c>
      <c r="U48" s="17">
        <v>22.617436000000001</v>
      </c>
      <c r="V48" s="17"/>
      <c r="W48" s="17"/>
      <c r="X48" s="17">
        <f>5.234+25.559437</f>
        <v>30.793436999999997</v>
      </c>
      <c r="Y48" s="15">
        <f t="shared" si="12"/>
        <v>580.17526300000009</v>
      </c>
      <c r="Z48" s="25">
        <f t="shared" si="1"/>
        <v>39.704736999999909</v>
      </c>
      <c r="AA48" s="23">
        <f t="shared" si="2"/>
        <v>0.93594770439439912</v>
      </c>
      <c r="AB48" s="31"/>
      <c r="AC48" s="30"/>
    </row>
    <row r="49" spans="1:29" s="26" customFormat="1" ht="68.099999999999994" customHeight="1">
      <c r="A49" s="11"/>
      <c r="B49" s="11"/>
      <c r="C49" s="12" t="s">
        <v>45</v>
      </c>
      <c r="D49" s="11"/>
      <c r="E49" s="12"/>
      <c r="F49" s="13"/>
      <c r="G49" s="13">
        <f t="shared" si="3"/>
        <v>605.80801100000008</v>
      </c>
      <c r="H49" s="13">
        <f>155.875+200+49.933011</f>
        <v>405.80801100000002</v>
      </c>
      <c r="I49" s="13">
        <v>200</v>
      </c>
      <c r="J49" s="13"/>
      <c r="K49" s="13"/>
      <c r="L49" s="13"/>
      <c r="M49" s="17">
        <f>6.57897+28.1162</f>
        <v>34.695169999999997</v>
      </c>
      <c r="N49" s="17"/>
      <c r="O49" s="17"/>
      <c r="P49" s="17"/>
      <c r="Q49" s="17"/>
      <c r="R49" s="17">
        <f>3.5+13.077</f>
        <v>16.576999999999998</v>
      </c>
      <c r="S49" s="17">
        <f>131.69373+30.9968</f>
        <v>162.69053</v>
      </c>
      <c r="T49" s="17">
        <f>188.491988+14.79174</f>
        <v>203.283728</v>
      </c>
      <c r="U49" s="17">
        <f>35.283349+2.5</f>
        <v>37.783349000000001</v>
      </c>
      <c r="V49" s="17">
        <v>34.695169999999997</v>
      </c>
      <c r="W49" s="17"/>
      <c r="X49" s="17">
        <f>7.028358+16.308583+57.51</f>
        <v>80.846941000000001</v>
      </c>
      <c r="Y49" s="15">
        <f t="shared" si="12"/>
        <v>535.87671799999998</v>
      </c>
      <c r="Z49" s="25">
        <f t="shared" si="1"/>
        <v>69.931293000000096</v>
      </c>
      <c r="AA49" s="23">
        <f t="shared" si="2"/>
        <v>0.88456525544360942</v>
      </c>
      <c r="AB49" s="31"/>
      <c r="AC49" s="30"/>
    </row>
    <row r="50" spans="1:29" s="26" customFormat="1" ht="68.099999999999994" customHeight="1">
      <c r="A50" s="11"/>
      <c r="B50" s="11"/>
      <c r="C50" s="12" t="s">
        <v>46</v>
      </c>
      <c r="D50" s="11"/>
      <c r="E50" s="12"/>
      <c r="F50" s="13"/>
      <c r="G50" s="13">
        <f t="shared" si="3"/>
        <v>133.32</v>
      </c>
      <c r="H50" s="13">
        <v>63.32</v>
      </c>
      <c r="I50" s="13">
        <v>70</v>
      </c>
      <c r="J50" s="13"/>
      <c r="K50" s="13"/>
      <c r="L50" s="13"/>
      <c r="M50" s="17"/>
      <c r="N50" s="17"/>
      <c r="O50" s="17"/>
      <c r="P50" s="17"/>
      <c r="Q50" s="17"/>
      <c r="R50" s="17">
        <f>10.726+4</f>
        <v>14.726000000000001</v>
      </c>
      <c r="S50" s="17"/>
      <c r="T50" s="17"/>
      <c r="U50" s="17"/>
      <c r="V50" s="17"/>
      <c r="W50" s="17"/>
      <c r="X50" s="17">
        <v>2.8167629999999999</v>
      </c>
      <c r="Y50" s="15">
        <f t="shared" si="12"/>
        <v>17.542763000000001</v>
      </c>
      <c r="Z50" s="25">
        <f t="shared" si="1"/>
        <v>115.77723699999999</v>
      </c>
      <c r="AA50" s="23">
        <f t="shared" si="2"/>
        <v>0.13158388088808881</v>
      </c>
      <c r="AB50" s="31"/>
      <c r="AC50" s="30"/>
    </row>
    <row r="51" spans="1:29" s="26" customFormat="1" ht="68.099999999999994" customHeight="1">
      <c r="A51" s="11"/>
      <c r="B51" s="11"/>
      <c r="C51" s="12" t="s">
        <v>47</v>
      </c>
      <c r="D51" s="11"/>
      <c r="E51" s="12"/>
      <c r="F51" s="13"/>
      <c r="G51" s="13">
        <f t="shared" si="3"/>
        <v>484.9</v>
      </c>
      <c r="H51" s="13">
        <v>184.9</v>
      </c>
      <c r="I51" s="13">
        <v>300</v>
      </c>
      <c r="J51" s="13"/>
      <c r="K51" s="13"/>
      <c r="L51" s="13"/>
      <c r="M51" s="17">
        <v>14</v>
      </c>
      <c r="N51" s="17"/>
      <c r="O51" s="17"/>
      <c r="P51" s="17"/>
      <c r="Q51" s="17"/>
      <c r="R51" s="17">
        <f>6.8+18.3247+30.5411</f>
        <v>55.665800000000004</v>
      </c>
      <c r="S51" s="17">
        <v>230.9992</v>
      </c>
      <c r="T51" s="17"/>
      <c r="U51" s="17">
        <v>21.5581</v>
      </c>
      <c r="V51" s="17">
        <v>15.0907</v>
      </c>
      <c r="W51" s="17"/>
      <c r="X51" s="17">
        <v>25.581980000000001</v>
      </c>
      <c r="Y51" s="15">
        <f t="shared" si="12"/>
        <v>348.89578000000006</v>
      </c>
      <c r="Z51" s="25">
        <f t="shared" si="1"/>
        <v>136.00421999999992</v>
      </c>
      <c r="AA51" s="23">
        <f t="shared" si="2"/>
        <v>0.71952109713342971</v>
      </c>
      <c r="AB51" s="31"/>
      <c r="AC51" s="30"/>
    </row>
    <row r="52" spans="1:29" s="26" customFormat="1" ht="68.099999999999994" customHeight="1">
      <c r="A52" s="11"/>
      <c r="B52" s="11"/>
      <c r="C52" s="12" t="s">
        <v>48</v>
      </c>
      <c r="D52" s="11"/>
      <c r="E52" s="12"/>
      <c r="F52" s="13"/>
      <c r="G52" s="13">
        <f t="shared" si="3"/>
        <v>207.89</v>
      </c>
      <c r="H52" s="13">
        <v>57.89</v>
      </c>
      <c r="I52" s="13">
        <v>150</v>
      </c>
      <c r="J52" s="13"/>
      <c r="K52" s="13"/>
      <c r="L52" s="13"/>
      <c r="M52" s="17">
        <v>3.3548990000000001</v>
      </c>
      <c r="N52" s="17"/>
      <c r="O52" s="17"/>
      <c r="P52" s="17"/>
      <c r="Q52" s="17"/>
      <c r="R52" s="17">
        <f>1.85+52.55393+33.90262</f>
        <v>88.306550000000001</v>
      </c>
      <c r="S52" s="17">
        <v>72.259200000000007</v>
      </c>
      <c r="T52" s="17"/>
      <c r="U52" s="17">
        <v>8.3948999999999998</v>
      </c>
      <c r="V52" s="17"/>
      <c r="W52" s="17"/>
      <c r="X52" s="17">
        <v>5.0658070000000004</v>
      </c>
      <c r="Y52" s="15">
        <f t="shared" si="12"/>
        <v>174.02645700000002</v>
      </c>
      <c r="Z52" s="25">
        <f t="shared" si="1"/>
        <v>33.863542999999964</v>
      </c>
      <c r="AA52" s="23">
        <f t="shared" si="2"/>
        <v>0.83710836019048551</v>
      </c>
      <c r="AB52" s="31"/>
      <c r="AC52" s="30"/>
    </row>
    <row r="53" spans="1:29" s="26" customFormat="1" ht="68.099999999999994" customHeight="1">
      <c r="A53" s="11"/>
      <c r="B53" s="11"/>
      <c r="C53" s="12" t="s">
        <v>49</v>
      </c>
      <c r="D53" s="11"/>
      <c r="E53" s="12"/>
      <c r="F53" s="13"/>
      <c r="G53" s="13">
        <f t="shared" si="3"/>
        <v>852</v>
      </c>
      <c r="H53" s="13">
        <v>352</v>
      </c>
      <c r="I53" s="13">
        <v>500</v>
      </c>
      <c r="J53" s="13"/>
      <c r="K53" s="13"/>
      <c r="L53" s="13"/>
      <c r="M53" s="17">
        <v>22.762035000000001</v>
      </c>
      <c r="N53" s="17"/>
      <c r="O53" s="17"/>
      <c r="P53" s="17"/>
      <c r="Q53" s="17"/>
      <c r="R53" s="17">
        <v>28.2</v>
      </c>
      <c r="S53" s="17">
        <v>597.97164799999996</v>
      </c>
      <c r="T53" s="17"/>
      <c r="U53" s="17">
        <f>35.323577+37.417094+9.39837+6.26558+36.384969+9.39837+4.699185</f>
        <v>138.88714499999998</v>
      </c>
      <c r="V53" s="17">
        <v>15.174692</v>
      </c>
      <c r="W53" s="17"/>
      <c r="X53" s="17"/>
      <c r="Y53" s="15">
        <f t="shared" si="12"/>
        <v>780.23348499999997</v>
      </c>
      <c r="Z53" s="25">
        <f t="shared" si="1"/>
        <v>71.766515000000027</v>
      </c>
      <c r="AA53" s="23">
        <f t="shared" si="2"/>
        <v>0.91576700117370891</v>
      </c>
      <c r="AB53" s="31"/>
      <c r="AC53" s="30"/>
    </row>
    <row r="54" spans="1:29" s="26" customFormat="1" ht="68.099999999999994" customHeight="1">
      <c r="A54" s="11"/>
      <c r="B54" s="11"/>
      <c r="C54" s="12" t="s">
        <v>50</v>
      </c>
      <c r="D54" s="11"/>
      <c r="E54" s="12"/>
      <c r="F54" s="13"/>
      <c r="G54" s="13">
        <f t="shared" si="3"/>
        <v>304.8</v>
      </c>
      <c r="H54" s="13">
        <v>154.80000000000001</v>
      </c>
      <c r="I54" s="13">
        <v>150</v>
      </c>
      <c r="J54" s="13"/>
      <c r="K54" s="13"/>
      <c r="L54" s="13"/>
      <c r="M54" s="17">
        <v>10.7</v>
      </c>
      <c r="N54" s="17"/>
      <c r="O54" s="17"/>
      <c r="P54" s="17"/>
      <c r="Q54" s="17"/>
      <c r="R54" s="17">
        <f>5.1+124.7088</f>
        <v>129.80879999999999</v>
      </c>
      <c r="S54" s="17">
        <v>88.419929999999994</v>
      </c>
      <c r="T54" s="17"/>
      <c r="U54" s="17">
        <f>49.40602+2.4458</f>
        <v>51.851819999999996</v>
      </c>
      <c r="V54" s="17">
        <v>18.538250000000001</v>
      </c>
      <c r="W54" s="17"/>
      <c r="X54" s="17">
        <v>7.9884199999999996</v>
      </c>
      <c r="Y54" s="15">
        <f t="shared" si="12"/>
        <v>296.60721999999998</v>
      </c>
      <c r="Z54" s="25">
        <f t="shared" si="1"/>
        <v>8.1927800000000275</v>
      </c>
      <c r="AA54" s="23">
        <f t="shared" si="2"/>
        <v>0.97312080052493433</v>
      </c>
      <c r="AB54" s="31"/>
      <c r="AC54" s="30"/>
    </row>
    <row r="55" spans="1:29" s="26" customFormat="1" ht="68.099999999999994" customHeight="1">
      <c r="A55" s="11"/>
      <c r="B55" s="11"/>
      <c r="C55" s="12" t="s">
        <v>51</v>
      </c>
      <c r="D55" s="11"/>
      <c r="E55" s="12"/>
      <c r="F55" s="13"/>
      <c r="G55" s="13">
        <f t="shared" si="3"/>
        <v>688.36</v>
      </c>
      <c r="H55" s="13">
        <f>198.36+290</f>
        <v>488.36</v>
      </c>
      <c r="I55" s="13">
        <v>200</v>
      </c>
      <c r="J55" s="13"/>
      <c r="K55" s="13"/>
      <c r="L55" s="13"/>
      <c r="M55" s="17">
        <f>19.2933+21.9633</f>
        <v>41.256599999999999</v>
      </c>
      <c r="N55" s="17"/>
      <c r="O55" s="17"/>
      <c r="P55" s="17"/>
      <c r="Q55" s="17"/>
      <c r="R55" s="17">
        <f>2.48+16.7</f>
        <v>19.18</v>
      </c>
      <c r="S55" s="17">
        <f>78.9914</f>
        <v>78.991399999999999</v>
      </c>
      <c r="T55" s="17">
        <v>229.47499999999999</v>
      </c>
      <c r="U55" s="17">
        <v>221.9743</v>
      </c>
      <c r="V55" s="17">
        <v>21.9633</v>
      </c>
      <c r="W55" s="17">
        <v>51.8093</v>
      </c>
      <c r="X55" s="17">
        <v>22.682884999999999</v>
      </c>
      <c r="Y55" s="15">
        <f t="shared" si="12"/>
        <v>646.0761849999999</v>
      </c>
      <c r="Z55" s="25">
        <f t="shared" si="1"/>
        <v>42.283815000000118</v>
      </c>
      <c r="AA55" s="23">
        <f t="shared" si="2"/>
        <v>0.9385731085478527</v>
      </c>
      <c r="AC55" s="31"/>
    </row>
    <row r="56" spans="1:29" s="26" customFormat="1" ht="68.099999999999994" customHeight="1">
      <c r="A56" s="11"/>
      <c r="B56" s="11"/>
      <c r="C56" s="12" t="s">
        <v>52</v>
      </c>
      <c r="D56" s="11"/>
      <c r="E56" s="12"/>
      <c r="F56" s="13"/>
      <c r="G56" s="13">
        <f t="shared" si="3"/>
        <v>221.8</v>
      </c>
      <c r="H56" s="13">
        <f>43.05+135</f>
        <v>178.05</v>
      </c>
      <c r="I56" s="13">
        <v>43.75</v>
      </c>
      <c r="J56" s="13"/>
      <c r="K56" s="13"/>
      <c r="L56" s="13"/>
      <c r="M56" s="17">
        <f>8.1+8.5</f>
        <v>16.600000000000001</v>
      </c>
      <c r="N56" s="17"/>
      <c r="O56" s="17"/>
      <c r="P56" s="17"/>
      <c r="Q56" s="17"/>
      <c r="R56" s="17">
        <f>27.180432+12.521+19.68+14.274</f>
        <v>73.65543199999999</v>
      </c>
      <c r="S56" s="17">
        <f>25.1639+16.308259</f>
        <v>41.472159000000005</v>
      </c>
      <c r="T56" s="17">
        <v>21.993031999999999</v>
      </c>
      <c r="U56" s="17"/>
      <c r="V56" s="17">
        <v>8.5355600000000003</v>
      </c>
      <c r="W56" s="17"/>
      <c r="X56" s="17">
        <f>8.15413+7.24834</f>
        <v>15.402470000000001</v>
      </c>
      <c r="Y56" s="15">
        <f t="shared" si="12"/>
        <v>161.05865299999999</v>
      </c>
      <c r="Z56" s="25">
        <f t="shared" si="1"/>
        <v>60.741347000000019</v>
      </c>
      <c r="AA56" s="23">
        <f t="shared" si="2"/>
        <v>0.72614361136158689</v>
      </c>
      <c r="AB56" s="31" t="s">
        <v>110</v>
      </c>
      <c r="AC56" s="30"/>
    </row>
    <row r="57" spans="1:29" s="26" customFormat="1" ht="54" customHeight="1">
      <c r="A57" s="11">
        <v>17</v>
      </c>
      <c r="B57" s="11" t="s">
        <v>111</v>
      </c>
      <c r="C57" s="12" t="s">
        <v>112</v>
      </c>
      <c r="D57" s="11" t="s">
        <v>107</v>
      </c>
      <c r="E57" s="12" t="s">
        <v>113</v>
      </c>
      <c r="F57" s="13">
        <v>1790.37</v>
      </c>
      <c r="G57" s="13">
        <f t="shared" si="3"/>
        <v>2168.758636</v>
      </c>
      <c r="H57" s="13">
        <v>2168.758636</v>
      </c>
      <c r="I57" s="13"/>
      <c r="J57" s="13"/>
      <c r="K57" s="13"/>
      <c r="L57" s="13"/>
      <c r="M57" s="17">
        <v>570</v>
      </c>
      <c r="N57" s="17"/>
      <c r="O57" s="17"/>
      <c r="P57" s="17"/>
      <c r="Q57" s="17"/>
      <c r="R57" s="17">
        <f>8.97+127.60333+44.04346</f>
        <v>180.61679000000001</v>
      </c>
      <c r="S57" s="17">
        <v>441.08645000000001</v>
      </c>
      <c r="T57" s="17">
        <v>60.621200000000002</v>
      </c>
      <c r="U57" s="17">
        <f>1072.0534-489.3746+182.9993+20.25+30.37</f>
        <v>816.29810000000009</v>
      </c>
      <c r="V57" s="17">
        <v>327.92874</v>
      </c>
      <c r="W57" s="17"/>
      <c r="X57" s="17">
        <f>319.70377+19.713586</f>
        <v>339.41735600000004</v>
      </c>
      <c r="Y57" s="15">
        <f t="shared" si="12"/>
        <v>2165.9686360000005</v>
      </c>
      <c r="Z57" s="25">
        <f t="shared" si="1"/>
        <v>2.7899999999995089</v>
      </c>
      <c r="AA57" s="23">
        <f t="shared" si="2"/>
        <v>0.99871354979125515</v>
      </c>
      <c r="AB57" s="31" t="s">
        <v>109</v>
      </c>
      <c r="AC57" s="30"/>
    </row>
    <row r="58" spans="1:29" s="26" customFormat="1" ht="54" customHeight="1">
      <c r="A58" s="11">
        <v>18</v>
      </c>
      <c r="B58" s="11" t="s">
        <v>114</v>
      </c>
      <c r="C58" s="12" t="s">
        <v>115</v>
      </c>
      <c r="D58" s="11" t="s">
        <v>107</v>
      </c>
      <c r="E58" s="12" t="s">
        <v>116</v>
      </c>
      <c r="F58" s="13">
        <v>1983.51</v>
      </c>
      <c r="G58" s="13">
        <f t="shared" si="3"/>
        <v>1329.6209469999999</v>
      </c>
      <c r="H58" s="13">
        <v>1329.6209469999999</v>
      </c>
      <c r="I58" s="13"/>
      <c r="J58" s="13"/>
      <c r="K58" s="13"/>
      <c r="L58" s="13"/>
      <c r="M58" s="17">
        <f>42.8095+10.6</f>
        <v>53.409500000000001</v>
      </c>
      <c r="N58" s="17"/>
      <c r="O58" s="17"/>
      <c r="P58" s="17"/>
      <c r="Q58" s="17"/>
      <c r="R58" s="17">
        <f>13.08+154.15825+83.056018</f>
        <v>250.29426800000002</v>
      </c>
      <c r="S58" s="17">
        <v>267.9237</v>
      </c>
      <c r="T58" s="17"/>
      <c r="U58" s="17">
        <f>497.738388+153.376466</f>
        <v>651.11485399999992</v>
      </c>
      <c r="V58" s="17">
        <v>42.8095</v>
      </c>
      <c r="W58" s="17">
        <v>74.035899999999998</v>
      </c>
      <c r="X58" s="17">
        <v>43.442725000000003</v>
      </c>
      <c r="Y58" s="15">
        <f t="shared" si="12"/>
        <v>1329.6209470000001</v>
      </c>
      <c r="Z58" s="25">
        <f t="shared" si="1"/>
        <v>0</v>
      </c>
      <c r="AA58" s="23">
        <f t="shared" si="2"/>
        <v>1.0000000000000002</v>
      </c>
      <c r="AB58" s="31" t="s">
        <v>109</v>
      </c>
      <c r="AC58" s="30"/>
    </row>
    <row r="59" spans="1:29" s="26" customFormat="1" ht="54" customHeight="1">
      <c r="A59" s="11">
        <v>19</v>
      </c>
      <c r="B59" s="11" t="s">
        <v>117</v>
      </c>
      <c r="C59" s="12" t="s">
        <v>118</v>
      </c>
      <c r="D59" s="11" t="s">
        <v>119</v>
      </c>
      <c r="E59" s="12" t="s">
        <v>120</v>
      </c>
      <c r="F59" s="13">
        <v>2100</v>
      </c>
      <c r="G59" s="13">
        <f t="shared" si="3"/>
        <v>2500.8000000000002</v>
      </c>
      <c r="H59" s="13">
        <v>2500.8000000000002</v>
      </c>
      <c r="I59" s="13"/>
      <c r="J59" s="13"/>
      <c r="K59" s="13"/>
      <c r="L59" s="13"/>
      <c r="M59" s="17">
        <v>130</v>
      </c>
      <c r="N59" s="17"/>
      <c r="O59" s="17"/>
      <c r="P59" s="17">
        <f>431.4+221.4-0.9</f>
        <v>651.9</v>
      </c>
      <c r="Q59" s="17">
        <v>106.5</v>
      </c>
      <c r="R59" s="17">
        <v>24</v>
      </c>
      <c r="S59" s="17">
        <v>431.4</v>
      </c>
      <c r="T59" s="17">
        <f>-431.4+332.1</f>
        <v>-99.299999999999955</v>
      </c>
      <c r="U59" s="17">
        <f>371.7+397.8+531.3</f>
        <v>1300.8</v>
      </c>
      <c r="V59" s="17">
        <f>51.3+5.4</f>
        <v>56.699999999999996</v>
      </c>
      <c r="W59" s="17"/>
      <c r="X59" s="17">
        <v>28.8</v>
      </c>
      <c r="Y59" s="15">
        <f t="shared" si="12"/>
        <v>2500.8000000000002</v>
      </c>
      <c r="Z59" s="25">
        <f t="shared" si="1"/>
        <v>0</v>
      </c>
      <c r="AA59" s="23">
        <f t="shared" si="2"/>
        <v>1</v>
      </c>
      <c r="AB59" s="31" t="s">
        <v>121</v>
      </c>
      <c r="AC59" s="30"/>
    </row>
    <row r="60" spans="1:29" s="26" customFormat="1" ht="54" customHeight="1">
      <c r="A60" s="11">
        <v>20</v>
      </c>
      <c r="B60" s="11" t="s">
        <v>122</v>
      </c>
      <c r="C60" s="12" t="s">
        <v>123</v>
      </c>
      <c r="D60" s="11" t="s">
        <v>119</v>
      </c>
      <c r="E60" s="12" t="s">
        <v>124</v>
      </c>
      <c r="F60" s="13">
        <v>380.16</v>
      </c>
      <c r="G60" s="13">
        <f t="shared" si="3"/>
        <v>380.16</v>
      </c>
      <c r="H60" s="13">
        <v>380.16</v>
      </c>
      <c r="I60" s="13"/>
      <c r="J60" s="13"/>
      <c r="K60" s="13"/>
      <c r="L60" s="13"/>
      <c r="M60" s="17"/>
      <c r="N60" s="17"/>
      <c r="O60" s="17"/>
      <c r="P60" s="17"/>
      <c r="Q60" s="17"/>
      <c r="R60" s="17">
        <v>380.16</v>
      </c>
      <c r="S60" s="17"/>
      <c r="T60" s="17"/>
      <c r="U60" s="17"/>
      <c r="V60" s="17"/>
      <c r="W60" s="17"/>
      <c r="X60" s="17"/>
      <c r="Y60" s="15">
        <f t="shared" si="12"/>
        <v>380.16</v>
      </c>
      <c r="Z60" s="25">
        <f t="shared" si="1"/>
        <v>0</v>
      </c>
      <c r="AA60" s="23">
        <f t="shared" si="2"/>
        <v>1</v>
      </c>
      <c r="AB60" s="31" t="s">
        <v>125</v>
      </c>
      <c r="AC60" s="30"/>
    </row>
    <row r="61" spans="1:29" ht="48">
      <c r="A61" s="11">
        <v>21</v>
      </c>
      <c r="B61" s="31" t="s">
        <v>126</v>
      </c>
      <c r="C61" s="33" t="s">
        <v>127</v>
      </c>
      <c r="D61" s="33" t="s">
        <v>34</v>
      </c>
      <c r="E61" s="34" t="s">
        <v>128</v>
      </c>
      <c r="F61" s="17">
        <v>1000</v>
      </c>
      <c r="G61" s="13">
        <f t="shared" si="3"/>
        <v>989.55960000000005</v>
      </c>
      <c r="H61" s="17">
        <v>989.55960000000005</v>
      </c>
      <c r="I61" s="17"/>
      <c r="J61" s="17"/>
      <c r="K61" s="17"/>
      <c r="L61" s="17"/>
      <c r="M61" s="17">
        <v>281.64</v>
      </c>
      <c r="N61" s="17"/>
      <c r="O61" s="17"/>
      <c r="P61" s="17"/>
      <c r="Q61" s="17"/>
      <c r="R61" s="17"/>
      <c r="S61" s="17"/>
      <c r="T61" s="17"/>
      <c r="U61" s="17">
        <v>281.64</v>
      </c>
      <c r="V61" s="17"/>
      <c r="W61" s="17"/>
      <c r="X61" s="17">
        <v>637.96968000000004</v>
      </c>
      <c r="Y61" s="15">
        <f t="shared" si="12"/>
        <v>919.60968000000003</v>
      </c>
      <c r="Z61" s="25">
        <f t="shared" si="1"/>
        <v>69.94992000000002</v>
      </c>
      <c r="AA61" s="23">
        <f t="shared" si="2"/>
        <v>0.92931206973283875</v>
      </c>
      <c r="AB61" s="31" t="s">
        <v>129</v>
      </c>
      <c r="AC61" s="31"/>
    </row>
    <row r="62" spans="1:29" ht="32.1" customHeight="1">
      <c r="A62" s="11">
        <v>22</v>
      </c>
      <c r="B62" s="31" t="s">
        <v>130</v>
      </c>
      <c r="C62" s="33" t="s">
        <v>131</v>
      </c>
      <c r="D62" s="33" t="s">
        <v>100</v>
      </c>
      <c r="E62" s="34" t="s">
        <v>132</v>
      </c>
      <c r="F62" s="17">
        <v>259.2</v>
      </c>
      <c r="G62" s="13">
        <f t="shared" si="3"/>
        <v>259.2</v>
      </c>
      <c r="H62" s="17">
        <v>259.2</v>
      </c>
      <c r="I62" s="17"/>
      <c r="J62" s="17"/>
      <c r="K62" s="17"/>
      <c r="L62" s="17"/>
      <c r="M62" s="17">
        <v>51.84</v>
      </c>
      <c r="N62" s="17"/>
      <c r="O62" s="17"/>
      <c r="P62" s="17"/>
      <c r="Q62" s="17"/>
      <c r="R62" s="17"/>
      <c r="S62" s="17"/>
      <c r="T62" s="17"/>
      <c r="U62" s="17">
        <f t="shared" ref="U62:X62" si="13">SUM(U63:U74)</f>
        <v>155.51999999999998</v>
      </c>
      <c r="V62" s="17">
        <f t="shared" si="13"/>
        <v>38.232000000000014</v>
      </c>
      <c r="W62" s="17">
        <f t="shared" si="13"/>
        <v>47.304000000000016</v>
      </c>
      <c r="X62" s="17">
        <f t="shared" si="13"/>
        <v>18.143999999999998</v>
      </c>
      <c r="Y62" s="15">
        <f t="shared" si="12"/>
        <v>259.20000000000005</v>
      </c>
      <c r="Z62" s="25">
        <f t="shared" si="1"/>
        <v>0</v>
      </c>
      <c r="AA62" s="23">
        <f t="shared" si="2"/>
        <v>1.0000000000000002</v>
      </c>
      <c r="AB62" s="31" t="s">
        <v>109</v>
      </c>
      <c r="AC62" s="31"/>
    </row>
    <row r="63" spans="1:29" ht="32.1" customHeight="1">
      <c r="A63" s="11"/>
      <c r="B63" s="31"/>
      <c r="C63" s="33" t="s">
        <v>41</v>
      </c>
      <c r="D63" s="33"/>
      <c r="E63" s="34"/>
      <c r="F63" s="17">
        <v>19</v>
      </c>
      <c r="G63" s="13">
        <f t="shared" si="3"/>
        <v>15.39</v>
      </c>
      <c r="H63" s="17">
        <v>15.39</v>
      </c>
      <c r="I63" s="17"/>
      <c r="J63" s="17"/>
      <c r="K63" s="17"/>
      <c r="L63" s="17"/>
      <c r="M63" s="17">
        <f t="shared" ref="M63:M74" si="14">F63*1620/10000</f>
        <v>3.0779999999999998</v>
      </c>
      <c r="N63" s="17"/>
      <c r="O63" s="17"/>
      <c r="P63" s="17"/>
      <c r="Q63" s="17"/>
      <c r="R63" s="17"/>
      <c r="S63" s="17"/>
      <c r="T63" s="17"/>
      <c r="U63" s="17">
        <v>9.234</v>
      </c>
      <c r="V63" s="17">
        <v>3.0779999999999998</v>
      </c>
      <c r="W63" s="17">
        <v>3.0779999999999998</v>
      </c>
      <c r="X63" s="17"/>
      <c r="Y63" s="15">
        <f t="shared" si="12"/>
        <v>15.389999999999999</v>
      </c>
      <c r="Z63" s="25">
        <f t="shared" si="1"/>
        <v>0</v>
      </c>
      <c r="AA63" s="23">
        <f t="shared" si="2"/>
        <v>0.99999999999999989</v>
      </c>
      <c r="AB63" s="31"/>
      <c r="AC63" s="31"/>
    </row>
    <row r="64" spans="1:29" ht="32.1" customHeight="1">
      <c r="A64" s="11"/>
      <c r="B64" s="31"/>
      <c r="C64" s="33" t="s">
        <v>42</v>
      </c>
      <c r="D64" s="33"/>
      <c r="E64" s="34"/>
      <c r="F64" s="17">
        <v>27</v>
      </c>
      <c r="G64" s="13">
        <f t="shared" si="3"/>
        <v>21.87</v>
      </c>
      <c r="H64" s="17">
        <v>21.87</v>
      </c>
      <c r="I64" s="17"/>
      <c r="J64" s="17"/>
      <c r="K64" s="17"/>
      <c r="L64" s="17"/>
      <c r="M64" s="17">
        <f t="shared" si="14"/>
        <v>4.3739999999999997</v>
      </c>
      <c r="N64" s="17"/>
      <c r="O64" s="17"/>
      <c r="P64" s="17"/>
      <c r="Q64" s="17"/>
      <c r="R64" s="17"/>
      <c r="S64" s="17"/>
      <c r="T64" s="17"/>
      <c r="U64" s="17">
        <v>13.122</v>
      </c>
      <c r="V64" s="17">
        <v>4.3739999999999997</v>
      </c>
      <c r="W64" s="17">
        <v>4.3739999999999997</v>
      </c>
      <c r="X64" s="17"/>
      <c r="Y64" s="15">
        <f t="shared" si="12"/>
        <v>21.869999999999997</v>
      </c>
      <c r="Z64" s="25">
        <f t="shared" si="1"/>
        <v>0</v>
      </c>
      <c r="AA64" s="23">
        <f t="shared" si="2"/>
        <v>0.99999999999999989</v>
      </c>
      <c r="AB64" s="31"/>
      <c r="AC64" s="31"/>
    </row>
    <row r="65" spans="1:29" ht="32.1" customHeight="1">
      <c r="A65" s="11"/>
      <c r="B65" s="31"/>
      <c r="C65" s="33" t="s">
        <v>43</v>
      </c>
      <c r="D65" s="33"/>
      <c r="E65" s="34"/>
      <c r="F65" s="17">
        <v>38</v>
      </c>
      <c r="G65" s="13">
        <f t="shared" si="3"/>
        <v>30.78</v>
      </c>
      <c r="H65" s="17">
        <v>30.78</v>
      </c>
      <c r="I65" s="17"/>
      <c r="J65" s="17"/>
      <c r="K65" s="17"/>
      <c r="L65" s="17"/>
      <c r="M65" s="17">
        <f t="shared" si="14"/>
        <v>6.1559999999999997</v>
      </c>
      <c r="N65" s="17"/>
      <c r="O65" s="17"/>
      <c r="P65" s="17"/>
      <c r="Q65" s="17"/>
      <c r="R65" s="17"/>
      <c r="S65" s="17"/>
      <c r="T65" s="17"/>
      <c r="U65" s="17">
        <v>18.468</v>
      </c>
      <c r="V65" s="17">
        <v>6.1559999999999997</v>
      </c>
      <c r="W65" s="17">
        <v>6.1559999999999997</v>
      </c>
      <c r="X65" s="17"/>
      <c r="Y65" s="15">
        <f t="shared" si="12"/>
        <v>30.779999999999998</v>
      </c>
      <c r="Z65" s="25">
        <f t="shared" si="1"/>
        <v>0</v>
      </c>
      <c r="AA65" s="23">
        <f t="shared" si="2"/>
        <v>0.99999999999999989</v>
      </c>
      <c r="AB65" s="31"/>
      <c r="AC65" s="31"/>
    </row>
    <row r="66" spans="1:29" ht="32.1" customHeight="1">
      <c r="A66" s="11"/>
      <c r="B66" s="31"/>
      <c r="C66" s="33" t="s">
        <v>44</v>
      </c>
      <c r="D66" s="33"/>
      <c r="E66" s="34"/>
      <c r="F66" s="17">
        <v>36</v>
      </c>
      <c r="G66" s="13">
        <f t="shared" si="3"/>
        <v>29.16</v>
      </c>
      <c r="H66" s="17">
        <v>29.16</v>
      </c>
      <c r="I66" s="17"/>
      <c r="J66" s="17"/>
      <c r="K66" s="17"/>
      <c r="L66" s="17"/>
      <c r="M66" s="17">
        <f t="shared" si="14"/>
        <v>5.8319999999999999</v>
      </c>
      <c r="N66" s="17"/>
      <c r="O66" s="17"/>
      <c r="P66" s="17"/>
      <c r="Q66" s="17"/>
      <c r="R66" s="17"/>
      <c r="S66" s="17"/>
      <c r="T66" s="17"/>
      <c r="U66" s="17">
        <v>17.495999999999999</v>
      </c>
      <c r="V66" s="17">
        <v>5.8319999999999999</v>
      </c>
      <c r="W66" s="17">
        <v>5.8319999999999999</v>
      </c>
      <c r="X66" s="17"/>
      <c r="Y66" s="15">
        <f t="shared" si="12"/>
        <v>29.16</v>
      </c>
      <c r="Z66" s="25">
        <f t="shared" si="1"/>
        <v>0</v>
      </c>
      <c r="AA66" s="23">
        <f t="shared" si="2"/>
        <v>1</v>
      </c>
      <c r="AB66" s="31"/>
      <c r="AC66" s="31"/>
    </row>
    <row r="67" spans="1:29" ht="32.1" customHeight="1">
      <c r="A67" s="11"/>
      <c r="B67" s="31"/>
      <c r="C67" s="33" t="s">
        <v>45</v>
      </c>
      <c r="D67" s="33"/>
      <c r="E67" s="34"/>
      <c r="F67" s="17">
        <v>21</v>
      </c>
      <c r="G67" s="13">
        <f t="shared" si="3"/>
        <v>17.010000000000002</v>
      </c>
      <c r="H67" s="17">
        <v>17.010000000000002</v>
      </c>
      <c r="I67" s="17"/>
      <c r="J67" s="17"/>
      <c r="K67" s="17"/>
      <c r="L67" s="17"/>
      <c r="M67" s="17">
        <f t="shared" si="14"/>
        <v>3.4020000000000001</v>
      </c>
      <c r="N67" s="17"/>
      <c r="O67" s="17"/>
      <c r="P67" s="17"/>
      <c r="Q67" s="17"/>
      <c r="R67" s="17"/>
      <c r="S67" s="17"/>
      <c r="T67" s="17"/>
      <c r="U67" s="17">
        <v>10.206</v>
      </c>
      <c r="V67" s="17">
        <v>3.4020000000000001</v>
      </c>
      <c r="W67" s="17">
        <v>3.4020000000000001</v>
      </c>
      <c r="X67" s="17"/>
      <c r="Y67" s="15">
        <f t="shared" si="12"/>
        <v>17.010000000000002</v>
      </c>
      <c r="Z67" s="25">
        <f t="shared" si="1"/>
        <v>0</v>
      </c>
      <c r="AA67" s="23">
        <f t="shared" si="2"/>
        <v>1</v>
      </c>
      <c r="AB67" s="31"/>
      <c r="AC67" s="31"/>
    </row>
    <row r="68" spans="1:29" ht="32.1" customHeight="1">
      <c r="A68" s="11"/>
      <c r="B68" s="31"/>
      <c r="C68" s="33" t="s">
        <v>46</v>
      </c>
      <c r="D68" s="33"/>
      <c r="E68" s="34"/>
      <c r="F68" s="17">
        <v>22</v>
      </c>
      <c r="G68" s="13">
        <f t="shared" si="3"/>
        <v>17.82</v>
      </c>
      <c r="H68" s="17">
        <v>17.82</v>
      </c>
      <c r="I68" s="17"/>
      <c r="J68" s="17"/>
      <c r="K68" s="17"/>
      <c r="L68" s="17"/>
      <c r="M68" s="17">
        <f t="shared" si="14"/>
        <v>3.5640000000000001</v>
      </c>
      <c r="N68" s="17"/>
      <c r="O68" s="17"/>
      <c r="P68" s="17"/>
      <c r="Q68" s="17"/>
      <c r="R68" s="17"/>
      <c r="S68" s="17"/>
      <c r="T68" s="17"/>
      <c r="U68" s="17">
        <v>10.692</v>
      </c>
      <c r="V68" s="17">
        <v>3.5640000000000001</v>
      </c>
      <c r="W68" s="17">
        <v>3.5640000000000001</v>
      </c>
      <c r="X68" s="17"/>
      <c r="Y68" s="15">
        <f t="shared" si="12"/>
        <v>17.82</v>
      </c>
      <c r="Z68" s="25">
        <f t="shared" si="1"/>
        <v>0</v>
      </c>
      <c r="AA68" s="23">
        <f t="shared" si="2"/>
        <v>1</v>
      </c>
      <c r="AB68" s="31"/>
      <c r="AC68" s="31"/>
    </row>
    <row r="69" spans="1:29" ht="32.1" customHeight="1">
      <c r="A69" s="11"/>
      <c r="B69" s="31"/>
      <c r="C69" s="33" t="s">
        <v>47</v>
      </c>
      <c r="D69" s="33"/>
      <c r="E69" s="34"/>
      <c r="F69" s="17">
        <v>44</v>
      </c>
      <c r="G69" s="13">
        <f t="shared" si="3"/>
        <v>35.64</v>
      </c>
      <c r="H69" s="17">
        <v>35.64</v>
      </c>
      <c r="I69" s="17"/>
      <c r="J69" s="17"/>
      <c r="K69" s="17"/>
      <c r="L69" s="17"/>
      <c r="M69" s="17">
        <f t="shared" si="14"/>
        <v>7.1280000000000001</v>
      </c>
      <c r="N69" s="17"/>
      <c r="O69" s="17"/>
      <c r="P69" s="17"/>
      <c r="Q69" s="17"/>
      <c r="R69" s="17"/>
      <c r="S69" s="17"/>
      <c r="T69" s="17"/>
      <c r="U69" s="17">
        <v>21.384</v>
      </c>
      <c r="V69" s="17">
        <v>7.1280000000000001</v>
      </c>
      <c r="W69" s="17">
        <v>7.1280000000000001</v>
      </c>
      <c r="X69" s="17"/>
      <c r="Y69" s="15">
        <f t="shared" si="12"/>
        <v>35.64</v>
      </c>
      <c r="Z69" s="25">
        <f t="shared" ref="Z69:Z83" si="15">G69-Y69</f>
        <v>0</v>
      </c>
      <c r="AA69" s="23">
        <f t="shared" ref="AA69:AA83" si="16">Y69/G69</f>
        <v>1</v>
      </c>
      <c r="AB69" s="31"/>
      <c r="AC69" s="31"/>
    </row>
    <row r="70" spans="1:29" ht="32.1" customHeight="1">
      <c r="A70" s="11"/>
      <c r="B70" s="31"/>
      <c r="C70" s="33" t="s">
        <v>48</v>
      </c>
      <c r="D70" s="33"/>
      <c r="E70" s="34"/>
      <c r="F70" s="17">
        <v>50</v>
      </c>
      <c r="G70" s="13">
        <f t="shared" ref="G70:G83" si="17">SUM(H70:L70)</f>
        <v>40.5</v>
      </c>
      <c r="H70" s="17">
        <v>40.5</v>
      </c>
      <c r="I70" s="17"/>
      <c r="J70" s="17"/>
      <c r="K70" s="17"/>
      <c r="L70" s="17"/>
      <c r="M70" s="17">
        <f t="shared" si="14"/>
        <v>8.1</v>
      </c>
      <c r="N70" s="17"/>
      <c r="O70" s="17"/>
      <c r="P70" s="17"/>
      <c r="Q70" s="17"/>
      <c r="R70" s="17"/>
      <c r="S70" s="17"/>
      <c r="T70" s="17"/>
      <c r="U70" s="17">
        <v>24.3</v>
      </c>
      <c r="V70" s="17">
        <v>8.1</v>
      </c>
      <c r="W70" s="17">
        <v>8.1</v>
      </c>
      <c r="X70" s="17"/>
      <c r="Y70" s="15">
        <f t="shared" si="12"/>
        <v>40.5</v>
      </c>
      <c r="Z70" s="25">
        <f t="shared" si="15"/>
        <v>0</v>
      </c>
      <c r="AA70" s="23">
        <f t="shared" si="16"/>
        <v>1</v>
      </c>
      <c r="AB70" s="31"/>
      <c r="AC70" s="31"/>
    </row>
    <row r="71" spans="1:29" ht="32.1" customHeight="1">
      <c r="A71" s="11"/>
      <c r="B71" s="31"/>
      <c r="C71" s="33" t="s">
        <v>49</v>
      </c>
      <c r="D71" s="33"/>
      <c r="E71" s="34"/>
      <c r="F71" s="17">
        <v>28</v>
      </c>
      <c r="G71" s="13">
        <f t="shared" si="17"/>
        <v>22.68</v>
      </c>
      <c r="H71" s="17">
        <v>22.68</v>
      </c>
      <c r="I71" s="17"/>
      <c r="J71" s="17"/>
      <c r="K71" s="17"/>
      <c r="L71" s="17"/>
      <c r="M71" s="17">
        <f t="shared" si="14"/>
        <v>4.5359999999999996</v>
      </c>
      <c r="N71" s="17"/>
      <c r="O71" s="17"/>
      <c r="P71" s="17"/>
      <c r="Q71" s="17"/>
      <c r="R71" s="17"/>
      <c r="S71" s="17"/>
      <c r="T71" s="17"/>
      <c r="U71" s="17">
        <v>13.608000000000001</v>
      </c>
      <c r="V71" s="17">
        <f>-9.072</f>
        <v>-9.0719999999999992</v>
      </c>
      <c r="W71" s="17"/>
      <c r="X71" s="17">
        <v>18.143999999999998</v>
      </c>
      <c r="Y71" s="15">
        <f t="shared" si="12"/>
        <v>22.68</v>
      </c>
      <c r="Z71" s="25">
        <f t="shared" si="15"/>
        <v>0</v>
      </c>
      <c r="AA71" s="23">
        <f t="shared" si="16"/>
        <v>1</v>
      </c>
      <c r="AB71" s="31"/>
      <c r="AC71" s="31"/>
    </row>
    <row r="72" spans="1:29" ht="32.1" customHeight="1">
      <c r="A72" s="11"/>
      <c r="B72" s="31"/>
      <c r="C72" s="33" t="s">
        <v>50</v>
      </c>
      <c r="D72" s="33"/>
      <c r="E72" s="34"/>
      <c r="F72" s="17">
        <v>12</v>
      </c>
      <c r="G72" s="13">
        <f t="shared" si="17"/>
        <v>9.7200000000000006</v>
      </c>
      <c r="H72" s="17">
        <v>9.7200000000000006</v>
      </c>
      <c r="I72" s="17"/>
      <c r="J72" s="17"/>
      <c r="K72" s="17"/>
      <c r="L72" s="17"/>
      <c r="M72" s="17">
        <f t="shared" si="14"/>
        <v>1.944</v>
      </c>
      <c r="N72" s="17"/>
      <c r="O72" s="17"/>
      <c r="P72" s="17"/>
      <c r="Q72" s="17"/>
      <c r="R72" s="17"/>
      <c r="S72" s="17"/>
      <c r="T72" s="17"/>
      <c r="U72" s="17">
        <v>5.8319999999999999</v>
      </c>
      <c r="V72" s="17">
        <v>1.944</v>
      </c>
      <c r="W72" s="17">
        <v>1.944</v>
      </c>
      <c r="X72" s="17"/>
      <c r="Y72" s="15">
        <f t="shared" si="12"/>
        <v>9.7199999999999989</v>
      </c>
      <c r="Z72" s="25">
        <f t="shared" si="15"/>
        <v>0</v>
      </c>
      <c r="AA72" s="23">
        <f t="shared" si="16"/>
        <v>0.99999999999999978</v>
      </c>
      <c r="AB72" s="31"/>
      <c r="AC72" s="31"/>
    </row>
    <row r="73" spans="1:29" ht="32.1" customHeight="1">
      <c r="A73" s="11"/>
      <c r="B73" s="31"/>
      <c r="C73" s="33" t="s">
        <v>51</v>
      </c>
      <c r="D73" s="33"/>
      <c r="E73" s="34"/>
      <c r="F73" s="17">
        <v>12</v>
      </c>
      <c r="G73" s="13">
        <f t="shared" si="17"/>
        <v>9.7200000000000006</v>
      </c>
      <c r="H73" s="17">
        <v>9.7200000000000006</v>
      </c>
      <c r="I73" s="17"/>
      <c r="J73" s="17"/>
      <c r="K73" s="17"/>
      <c r="L73" s="17"/>
      <c r="M73" s="17">
        <f t="shared" si="14"/>
        <v>1.944</v>
      </c>
      <c r="N73" s="17"/>
      <c r="O73" s="17"/>
      <c r="P73" s="17"/>
      <c r="Q73" s="17"/>
      <c r="R73" s="17"/>
      <c r="S73" s="17"/>
      <c r="T73" s="17"/>
      <c r="U73" s="17">
        <v>5.8319999999999999</v>
      </c>
      <c r="V73" s="17">
        <v>1.944</v>
      </c>
      <c r="W73" s="17">
        <v>1.944</v>
      </c>
      <c r="X73" s="17"/>
      <c r="Y73" s="15">
        <f t="shared" si="12"/>
        <v>9.7199999999999989</v>
      </c>
      <c r="Z73" s="25">
        <f t="shared" si="15"/>
        <v>0</v>
      </c>
      <c r="AA73" s="23">
        <f t="shared" si="16"/>
        <v>0.99999999999999978</v>
      </c>
      <c r="AB73" s="31"/>
      <c r="AC73" s="31"/>
    </row>
    <row r="74" spans="1:29" ht="32.1" customHeight="1">
      <c r="A74" s="11"/>
      <c r="B74" s="31"/>
      <c r="C74" s="33" t="s">
        <v>52</v>
      </c>
      <c r="D74" s="33"/>
      <c r="E74" s="34"/>
      <c r="F74" s="17">
        <v>11</v>
      </c>
      <c r="G74" s="13">
        <f t="shared" si="17"/>
        <v>8.91</v>
      </c>
      <c r="H74" s="17">
        <v>8.91</v>
      </c>
      <c r="I74" s="17"/>
      <c r="J74" s="17"/>
      <c r="K74" s="17"/>
      <c r="L74" s="17"/>
      <c r="M74" s="17">
        <f t="shared" si="14"/>
        <v>1.782</v>
      </c>
      <c r="N74" s="17"/>
      <c r="O74" s="17"/>
      <c r="P74" s="17"/>
      <c r="Q74" s="17"/>
      <c r="R74" s="17"/>
      <c r="S74" s="17"/>
      <c r="T74" s="17"/>
      <c r="U74" s="17">
        <v>5.3460000000000001</v>
      </c>
      <c r="V74" s="17">
        <v>1.782</v>
      </c>
      <c r="W74" s="17">
        <v>1.782</v>
      </c>
      <c r="X74" s="17"/>
      <c r="Y74" s="15">
        <f t="shared" si="12"/>
        <v>8.91</v>
      </c>
      <c r="Z74" s="25">
        <f t="shared" si="15"/>
        <v>0</v>
      </c>
      <c r="AA74" s="23">
        <f t="shared" si="16"/>
        <v>1</v>
      </c>
      <c r="AB74" s="31"/>
      <c r="AC74" s="31"/>
    </row>
    <row r="75" spans="1:29" ht="39" customHeight="1">
      <c r="A75" s="11">
        <v>23</v>
      </c>
      <c r="B75" s="31" t="s">
        <v>133</v>
      </c>
      <c r="C75" s="33" t="s">
        <v>134</v>
      </c>
      <c r="D75" s="33" t="s">
        <v>34</v>
      </c>
      <c r="E75" s="34" t="s">
        <v>135</v>
      </c>
      <c r="F75" s="17">
        <v>398.5</v>
      </c>
      <c r="G75" s="13">
        <f t="shared" si="17"/>
        <v>299.78434900000002</v>
      </c>
      <c r="H75" s="17">
        <v>299.78434900000002</v>
      </c>
      <c r="I75" s="17"/>
      <c r="J75" s="17"/>
      <c r="K75" s="17"/>
      <c r="L75" s="17"/>
      <c r="M75" s="17">
        <v>150</v>
      </c>
      <c r="N75" s="17"/>
      <c r="O75" s="17"/>
      <c r="P75" s="17"/>
      <c r="Q75" s="17"/>
      <c r="R75" s="17"/>
      <c r="S75" s="17"/>
      <c r="T75" s="17"/>
      <c r="U75" s="17"/>
      <c r="V75" s="17">
        <v>100</v>
      </c>
      <c r="W75" s="17"/>
      <c r="X75" s="17">
        <v>199.78434899999999</v>
      </c>
      <c r="Y75" s="15">
        <f t="shared" si="12"/>
        <v>299.78434900000002</v>
      </c>
      <c r="Z75" s="25">
        <f t="shared" si="15"/>
        <v>0</v>
      </c>
      <c r="AA75" s="23">
        <f t="shared" si="16"/>
        <v>1</v>
      </c>
      <c r="AB75" s="31" t="s">
        <v>129</v>
      </c>
      <c r="AC75" s="31"/>
    </row>
    <row r="76" spans="1:29" ht="54" customHeight="1">
      <c r="A76" s="11">
        <v>24</v>
      </c>
      <c r="B76" s="31" t="s">
        <v>136</v>
      </c>
      <c r="C76" s="33" t="s">
        <v>137</v>
      </c>
      <c r="D76" s="33" t="s">
        <v>107</v>
      </c>
      <c r="E76" s="34" t="s">
        <v>138</v>
      </c>
      <c r="F76" s="17">
        <v>419.61</v>
      </c>
      <c r="G76" s="13">
        <f t="shared" si="17"/>
        <v>419.61</v>
      </c>
      <c r="H76" s="17">
        <v>419.61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>
        <v>126.9747</v>
      </c>
      <c r="X76" s="17">
        <f>197.2644+6.5</f>
        <v>203.76439999999999</v>
      </c>
      <c r="Y76" s="15">
        <f t="shared" si="12"/>
        <v>330.73910000000001</v>
      </c>
      <c r="Z76" s="25">
        <f t="shared" si="15"/>
        <v>88.870900000000006</v>
      </c>
      <c r="AA76" s="23">
        <f t="shared" si="16"/>
        <v>0.78820595314696984</v>
      </c>
      <c r="AB76" s="31" t="s">
        <v>139</v>
      </c>
      <c r="AC76" s="31"/>
    </row>
    <row r="77" spans="1:29" ht="48">
      <c r="A77" s="31">
        <v>25</v>
      </c>
      <c r="B77" s="31" t="s">
        <v>140</v>
      </c>
      <c r="C77" s="33" t="s">
        <v>141</v>
      </c>
      <c r="D77" s="33" t="s">
        <v>34</v>
      </c>
      <c r="E77" s="34" t="s">
        <v>142</v>
      </c>
      <c r="F77" s="17">
        <v>256</v>
      </c>
      <c r="G77" s="13">
        <f t="shared" si="17"/>
        <v>232.047616</v>
      </c>
      <c r="H77" s="17">
        <v>232.047616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>
        <v>230.682616</v>
      </c>
      <c r="Y77" s="15">
        <f t="shared" si="12"/>
        <v>230.682616</v>
      </c>
      <c r="Z77" s="25">
        <f t="shared" si="15"/>
        <v>1.3650000000000091</v>
      </c>
      <c r="AA77" s="23">
        <f t="shared" si="16"/>
        <v>0.99411758662497951</v>
      </c>
      <c r="AB77" s="31" t="s">
        <v>43</v>
      </c>
      <c r="AC77" s="31"/>
    </row>
    <row r="78" spans="1:29" ht="36">
      <c r="A78" s="31">
        <v>26</v>
      </c>
      <c r="B78" s="31" t="s">
        <v>143</v>
      </c>
      <c r="C78" s="33" t="s">
        <v>144</v>
      </c>
      <c r="D78" s="33" t="s">
        <v>107</v>
      </c>
      <c r="E78" s="34" t="s">
        <v>145</v>
      </c>
      <c r="F78" s="17">
        <v>350</v>
      </c>
      <c r="G78" s="13">
        <f t="shared" si="17"/>
        <v>390</v>
      </c>
      <c r="H78" s="17">
        <v>390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>
        <f>103.1262+68.750834</f>
        <v>171.87703399999998</v>
      </c>
      <c r="Y78" s="15">
        <f t="shared" si="12"/>
        <v>171.87703399999998</v>
      </c>
      <c r="Z78" s="25">
        <f t="shared" si="15"/>
        <v>218.12296600000002</v>
      </c>
      <c r="AA78" s="23">
        <f t="shared" si="16"/>
        <v>0.44071034358974354</v>
      </c>
      <c r="AB78" s="31" t="s">
        <v>51</v>
      </c>
      <c r="AC78" s="31"/>
    </row>
    <row r="79" spans="1:29" ht="27">
      <c r="A79" s="31">
        <v>27</v>
      </c>
      <c r="B79" s="31" t="s">
        <v>146</v>
      </c>
      <c r="C79" s="33" t="s">
        <v>147</v>
      </c>
      <c r="D79" s="33" t="s">
        <v>107</v>
      </c>
      <c r="E79" s="34" t="s">
        <v>148</v>
      </c>
      <c r="F79" s="17">
        <v>356.09</v>
      </c>
      <c r="G79" s="13">
        <f t="shared" si="17"/>
        <v>390</v>
      </c>
      <c r="H79" s="17">
        <v>390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>
        <f>93.14922+62.099481+6.305882</f>
        <v>161.55458299999998</v>
      </c>
      <c r="Y79" s="15">
        <f t="shared" si="12"/>
        <v>161.55458299999998</v>
      </c>
      <c r="Z79" s="25">
        <f t="shared" si="15"/>
        <v>228.44541700000002</v>
      </c>
      <c r="AA79" s="23">
        <f t="shared" si="16"/>
        <v>0.41424252051282046</v>
      </c>
      <c r="AB79" s="31" t="s">
        <v>41</v>
      </c>
      <c r="AC79" s="31"/>
    </row>
    <row r="80" spans="1:29" ht="36">
      <c r="A80" s="31">
        <v>28</v>
      </c>
      <c r="B80" s="31" t="s">
        <v>149</v>
      </c>
      <c r="C80" s="33" t="s">
        <v>150</v>
      </c>
      <c r="D80" s="33" t="s">
        <v>107</v>
      </c>
      <c r="E80" s="34" t="s">
        <v>151</v>
      </c>
      <c r="F80" s="17">
        <v>360</v>
      </c>
      <c r="G80" s="13">
        <f t="shared" si="17"/>
        <v>390</v>
      </c>
      <c r="H80" s="17">
        <f>174.9826+42.364253</f>
        <v>217.34685299999998</v>
      </c>
      <c r="I80" s="17">
        <v>172.65314699999999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>
        <v>174.98259999999999</v>
      </c>
      <c r="Y80" s="15">
        <f t="shared" si="12"/>
        <v>174.98259999999999</v>
      </c>
      <c r="Z80" s="25">
        <f t="shared" si="15"/>
        <v>215.01740000000001</v>
      </c>
      <c r="AA80" s="23">
        <f t="shared" si="16"/>
        <v>0.44867333333333331</v>
      </c>
      <c r="AB80" s="31" t="s">
        <v>47</v>
      </c>
      <c r="AC80" s="31"/>
    </row>
    <row r="81" spans="1:29" ht="96">
      <c r="A81" s="31">
        <v>29</v>
      </c>
      <c r="B81" s="31" t="s">
        <v>152</v>
      </c>
      <c r="C81" s="33" t="s">
        <v>153</v>
      </c>
      <c r="D81" s="33" t="s">
        <v>107</v>
      </c>
      <c r="E81" s="34" t="s">
        <v>154</v>
      </c>
      <c r="F81" s="17">
        <v>240</v>
      </c>
      <c r="G81" s="13">
        <f t="shared" si="17"/>
        <v>282</v>
      </c>
      <c r="H81" s="17">
        <f>240+42</f>
        <v>282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>
        <v>84.507000000000005</v>
      </c>
      <c r="X81" s="17">
        <v>155.49299999999999</v>
      </c>
      <c r="Y81" s="15">
        <f t="shared" si="12"/>
        <v>240</v>
      </c>
      <c r="Z81" s="25">
        <f t="shared" si="15"/>
        <v>42</v>
      </c>
      <c r="AA81" s="23">
        <f t="shared" si="16"/>
        <v>0.85106382978723405</v>
      </c>
      <c r="AB81" s="31" t="s">
        <v>79</v>
      </c>
      <c r="AC81" s="31"/>
    </row>
    <row r="82" spans="1:29" ht="48">
      <c r="A82" s="31">
        <v>30</v>
      </c>
      <c r="B82" s="31"/>
      <c r="C82" s="33" t="s">
        <v>155</v>
      </c>
      <c r="D82" s="33"/>
      <c r="E82" s="34" t="s">
        <v>156</v>
      </c>
      <c r="F82" s="17">
        <v>1101.3984</v>
      </c>
      <c r="G82" s="13">
        <f t="shared" si="17"/>
        <v>1101.3984</v>
      </c>
      <c r="H82" s="17">
        <v>1101.3984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>
        <v>1095.01856</v>
      </c>
      <c r="Y82" s="15">
        <f t="shared" si="12"/>
        <v>1095.01856</v>
      </c>
      <c r="Z82" s="25">
        <f t="shared" si="15"/>
        <v>6.3798400000000584</v>
      </c>
      <c r="AA82" s="23">
        <f t="shared" si="16"/>
        <v>0.99420750929000801</v>
      </c>
      <c r="AB82" s="31" t="s">
        <v>41</v>
      </c>
      <c r="AC82" s="31"/>
    </row>
    <row r="83" spans="1:29" ht="48" customHeight="1">
      <c r="A83" s="31">
        <v>31</v>
      </c>
      <c r="B83" s="31"/>
      <c r="C83" s="33" t="s">
        <v>157</v>
      </c>
      <c r="D83" s="33"/>
      <c r="E83" s="34" t="s">
        <v>158</v>
      </c>
      <c r="F83" s="17">
        <v>240</v>
      </c>
      <c r="G83" s="13">
        <f t="shared" si="17"/>
        <v>240</v>
      </c>
      <c r="H83" s="17">
        <v>240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>
        <f>252-12</f>
        <v>240</v>
      </c>
      <c r="Y83" s="15">
        <f t="shared" si="12"/>
        <v>240</v>
      </c>
      <c r="Z83" s="25">
        <f t="shared" si="15"/>
        <v>0</v>
      </c>
      <c r="AA83" s="23">
        <f t="shared" si="16"/>
        <v>1</v>
      </c>
      <c r="AB83" s="31" t="s">
        <v>109</v>
      </c>
      <c r="AC83" s="31"/>
    </row>
  </sheetData>
  <mergeCells count="26">
    <mergeCell ref="A1:AC1"/>
    <mergeCell ref="A2:D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phoneticPr fontId="13" type="noConversion"/>
  <dataValidations count="1">
    <dataValidation allowBlank="1" showInputMessage="1" showErrorMessage="1" sqref="D1:D4 D61:D1048576"/>
  </dataValidations>
  <pageMargins left="0.55000000000000004" right="0.43263888888888902" top="0.55000000000000004" bottom="0.27500000000000002" header="0.35416666666666702" footer="0.15625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衔接资金12月计划12.30</vt:lpstr>
      <vt:lpstr>衔接资金12月计划12.30!Print_Area</vt:lpstr>
      <vt:lpstr>衔接资金12月计划12.30!Print_Titles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xiyxj</dc:creator>
  <cp:lastModifiedBy>Admin</cp:lastModifiedBy>
  <cp:lastPrinted>2020-08-15T15:25:00Z</cp:lastPrinted>
  <dcterms:created xsi:type="dcterms:W3CDTF">2018-03-23T07:57:00Z</dcterms:created>
  <dcterms:modified xsi:type="dcterms:W3CDTF">2023-04-24T11:43:16Z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  <property fmtid="{D5CDD505-2E9C-101B-9397-08002B2CF9AE}" pid="4" name="ICV">
    <vt:lpwstr>BA6AA148AB8C4663B30EA46926065A3D</vt:lpwstr>
  </property>
</Properties>
</file>