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2022年巩固拓展脱贫攻坚成果同乡村振兴有效衔接项目计划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<sst xmlns="http://schemas.openxmlformats.org/spreadsheetml/2006/main" count="112" uniqueCount="88">
  <si>
    <t>伽师县2022年巩固拓展脱贫攻坚成果同乡村振兴有效衔接项目计划表</t>
  </si>
  <si>
    <t>序号</t>
  </si>
  <si>
    <t>项目名称</t>
  </si>
  <si>
    <t>项目类型</t>
  </si>
  <si>
    <t>建设地点及内容</t>
  </si>
  <si>
    <t>本年度
计划投资
(万元)</t>
  </si>
  <si>
    <t>整合资金安排情况（万元）</t>
  </si>
  <si>
    <t>1月支出</t>
  </si>
  <si>
    <t>3月支出</t>
  </si>
  <si>
    <t>4月支出</t>
  </si>
  <si>
    <t>5月支出</t>
  </si>
  <si>
    <t>6月支出</t>
  </si>
  <si>
    <t>7月支出</t>
  </si>
  <si>
    <t>8月支出</t>
  </si>
  <si>
    <t>9月支出</t>
  </si>
  <si>
    <t>10月支出</t>
  </si>
  <si>
    <t>11月支出</t>
  </si>
  <si>
    <t>12月支出</t>
  </si>
  <si>
    <t>累计支出</t>
  </si>
  <si>
    <t>资金支出率
（%）</t>
  </si>
  <si>
    <t>监管单位</t>
  </si>
  <si>
    <t>备注</t>
  </si>
  <si>
    <t>合计</t>
  </si>
  <si>
    <t>财政衔接推进乡村振兴补助资金</t>
  </si>
  <si>
    <t>其他涉农整合资金</t>
  </si>
  <si>
    <t>地方政府一般债券
资金</t>
  </si>
  <si>
    <t>地县资金</t>
  </si>
  <si>
    <t>其他资金</t>
  </si>
  <si>
    <t>伽师县林果加工厂建设项目</t>
  </si>
  <si>
    <t>产业增收</t>
  </si>
  <si>
    <t>在江巴孜乡色日克托克拉克（3）村建设林果加工厂，包含厂房建设、附属设施建设、林果加工设备购置等，总投资4000万元。</t>
  </si>
  <si>
    <t>供销社</t>
  </si>
  <si>
    <t>伽师县2022年拱棚建设项目</t>
  </si>
  <si>
    <t>为大力发展设施农业，增强瓜菜供应能力，提高农民收入，建设拱棚7000座。补助标准：拱棚1万元/座，总投资7000万元，衔接资金投入3500万元。</t>
  </si>
  <si>
    <t>农技推广中心</t>
  </si>
  <si>
    <t>伽师县克孜勒博依镇生态综合整治工程（现代农业产业园）</t>
  </si>
  <si>
    <t>在克孜勒博依镇实施28924亩定植新梅杏李，28924亩土地平整及高效节水，完成3条田间渠17.63公里、水闸59座、15座沉砂池、田间道路31条66.88公里、排碱渠71.579公里、电路29.4公里等配套附属设施建设。总投资9300万元。</t>
  </si>
  <si>
    <t>自然资源局</t>
  </si>
  <si>
    <t>伽师县林果防治药剂采购项目</t>
  </si>
  <si>
    <t xml:space="preserve">开展伽师县林果秋冬季防治工作，购置药剂：清园剂150吨，计900万元；树干涂白剂300吨，计490万元，合计为1390万元。                               </t>
  </si>
  <si>
    <t>伽师县2022年林果接穗储备项目</t>
  </si>
  <si>
    <t>1、10个乡镇192个村共采集新梅（杏李）接穗168.22万根，开展伽师新梅（杏李）嫁接，确保伽师新梅（杏李）产业的良好发展。总资金45.26万元。
2、夏普吐勒镇巴依艾日克（13）村杏李采穗圃700亩，玉代克力克乡英艾日克（12）村石榴采穗圃100亩，开展林果嫁接。总规模800亩，投资40万元。</t>
  </si>
  <si>
    <t>喀什地区现代农业（百万只良种肉羊）产业园-伽师县场扩建项目</t>
  </si>
  <si>
    <t>在喀什市阿克喀什乡墩艾日克（4）村占地面积约60000平方米，新建扩建规模化养殖车间6栋，隔离观察规模化养殖车间1栋，建设面积14100平方米，以及相关配套设施和设备等，投资1500万元。</t>
  </si>
  <si>
    <t>畜牧兽医局</t>
  </si>
  <si>
    <t>伽师县种禽场项目</t>
  </si>
  <si>
    <t>在和夏阿瓦提镇达西村新建生产种蛋、孵化、育雏一体化的现代种禽场，占地面积80亩，新建种禽舍约3360平方米，育雏舍约10080平方米，孵化室约500平方米，配套设施建设约5605平方米、购买运营设备、以及完善附属配套设施，总投资1500万元。</t>
  </si>
  <si>
    <t>伽师县畜禽饲草料加工厂建设项目</t>
  </si>
  <si>
    <t>江巴孜乡色日克托克拉克（3）村建设饲草料加工厂1座，包含厂房建设、库房建设、设备采购及附属设施配套等。延伸甜菜产业链，利用糖渣加工饲料。总投资5000万元，2022年投资930万元。</t>
  </si>
  <si>
    <t>喀什地区肉牛产业园—伽师县场建设项目</t>
  </si>
  <si>
    <t>在疏勒县艾尔木东乡阿拉力（2）村，新建占地650亩饲养规模2万头牛的牛舍100000平方米，管理用房2200㎡，TMR中心青贮窖、饲草料棚以及附属设施建设，设备采购等。总投资：8000万元。</t>
  </si>
  <si>
    <t>喀什地区“一市四县”家禽养殖基地建设项目</t>
  </si>
  <si>
    <t>在喀什市伯什克然木乡喀拉库木（18）村，建设一座集孵化、育雏、养殖、屠宰等黑鸡家禽养殖基地的基础设施建设，设备购置等，总投资2000万元。</t>
  </si>
  <si>
    <t>喀什地区“一市四县”畜牧加工冷链建设项目</t>
  </si>
  <si>
    <t>一市四县建设一座畜牧屠宰加工厂。建设内容待宰间、屠宰间、急宰间及附属设施，并购置畜禽屠宰设备、冷藏设施等，总投资1000万元。</t>
  </si>
  <si>
    <t>伽师县特色产业配套基础设施建设项目（以工代赈）</t>
  </si>
  <si>
    <t>对7个乡镇8个村和一个文化旅游产业新建渠道25.035公里及配套建筑物；新建道路20.745公里；土地整治614亩，硬化道路20000平方米等。总体投资2783万元。</t>
  </si>
  <si>
    <t>发改委</t>
  </si>
  <si>
    <t>伽师县小额贷款贴息项目</t>
  </si>
  <si>
    <t>全县小额信贷脱贫户贴息，资金800万元。</t>
  </si>
  <si>
    <t>财政局</t>
  </si>
  <si>
    <t>伽师县粤伽新梅产业园（二期）工程</t>
  </si>
  <si>
    <t>在英买里乡拉依力克（20）村新建冷链仓储19281.10平方米；新梅配送中心、新梅之家等配套服务区18181平方米；新建新梅加工区及配套附属设施建设。总投资15000万元，其中衔接资金投入5000万元，重点扶持冷链仓储、新梅配送中心、新梅加工区及配套附属设施等。</t>
  </si>
  <si>
    <t>英买里乡</t>
  </si>
  <si>
    <t>伽师县2022年高标准农田建设项目</t>
  </si>
  <si>
    <t>乡村建设项目</t>
  </si>
  <si>
    <t>对伽师县10个乡镇71个村10万亩土地开展土地平整、建设高效节水设施、完善路渠带等附属设施配套，惠及3945户脱贫户。平均补助标准：2240元/亩，总投资22400万元，其中衔接资金投入8100万元。</t>
  </si>
  <si>
    <t>农业农村局</t>
  </si>
  <si>
    <t>伽师县乡镇小微产业园建设项目</t>
  </si>
  <si>
    <t>在克孜勒博依镇5个村新建以假发、袜业劳动密集型和农产品加工等为主的小微产业园及配套附属设施，总投资9000万元。</t>
  </si>
  <si>
    <t>商工局</t>
  </si>
  <si>
    <t>伽师县2022年乡村道路日常养护项目</t>
  </si>
  <si>
    <t>就业增收</t>
  </si>
  <si>
    <t>12个乡镇1254名护路员公益性岗位进行工资补助，每人每月1000元，计划资金1504.8万元。</t>
  </si>
  <si>
    <t>交通局</t>
  </si>
  <si>
    <t>伽师县脱贫劳动力跨省就业补助项目</t>
  </si>
  <si>
    <t>对伽师县当年跨省就业时间不少于3个月的400名脱贫劳动力进行往返交通补助。补助标准：最高限额1000元/人/年（往返），低于1000元的可据实结算；跨年往返最高补助800元/人/年（单程），低于800元的可据实结算。</t>
  </si>
  <si>
    <t>人社局</t>
  </si>
  <si>
    <t>伽师县2022年示范村建设项目</t>
  </si>
  <si>
    <t>乡村建设行动</t>
  </si>
  <si>
    <t>对19个示范村开展垃圾污水处理、道路建设、渠道防渗、公共厕所、电子商务服务站等项目建设，补助标准：1000万元/村，总投资19000万元。</t>
  </si>
  <si>
    <t>住建局</t>
  </si>
  <si>
    <t>伽师县重点示范村建设项目</t>
  </si>
  <si>
    <t>在英买里乡英买里村、铁日木乡幸福村建设污水处理、垃圾处理、就业小市场、渠道建设、农牧民实训基地附属、基础设施、公共服务能力提升等，总投资8000万元。</t>
  </si>
  <si>
    <t>伽师县“雨露计划”职业教育补助项目</t>
  </si>
  <si>
    <t>巩固三保障成果</t>
  </si>
  <si>
    <t>对疆内外在册就读中职、高职、技工学校伽师籍脱贫户学生家庭进行补助。补助人数7000人，每人补助3000元，总资金2100万元。</t>
  </si>
  <si>
    <t>教育局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</si>
</sst>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0.00_);[Red]\(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方正黑体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8"/>
      <name val="方正小标宋简体"/>
      <family val="4"/>
    </font>
    <font>
      <sz val="12"/>
      <name val="方正黑体简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方正黑体简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  <font>
      <sz val="10"/>
      <color rgb="FFFF00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52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 horizontal="left" vertical="center" wrapText="1"/>
      <protection/>
    </xf>
    <xf numFmtId="10" fontId="54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176" fontId="55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5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9" xfId="0" applyNumberFormat="1" applyFont="1" applyFill="1" applyBorder="1" applyAlignment="1" applyProtection="1">
      <alignment horizontal="center" vertical="center" wrapText="1"/>
      <protection/>
    </xf>
    <xf numFmtId="177" fontId="55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NumberFormat="1" applyFont="1" applyFill="1" applyBorder="1" applyAlignment="1" applyProtection="1">
      <alignment horizontal="center" vertical="center" wrapText="1"/>
      <protection/>
    </xf>
    <xf numFmtId="0" fontId="57" fillId="0" borderId="9" xfId="0" applyNumberFormat="1" applyFont="1" applyFill="1" applyBorder="1" applyAlignment="1" applyProtection="1">
      <alignment horizontal="center" vertical="center" wrapText="1"/>
      <protection/>
    </xf>
    <xf numFmtId="10" fontId="6" fillId="0" borderId="0" xfId="0" applyNumberFormat="1" applyFont="1" applyFill="1" applyBorder="1" applyAlignment="1" applyProtection="1">
      <alignment horizontal="center" vertical="center" wrapText="1"/>
      <protection/>
    </xf>
    <xf numFmtId="10" fontId="55" fillId="0" borderId="0" xfId="0" applyNumberFormat="1" applyFont="1" applyFill="1" applyBorder="1" applyAlignment="1" applyProtection="1">
      <alignment horizontal="center" vertical="center"/>
      <protection/>
    </xf>
    <xf numFmtId="1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78" fontId="55" fillId="0" borderId="0" xfId="0" applyNumberFormat="1" applyFont="1" applyFill="1" applyBorder="1" applyAlignment="1" applyProtection="1">
      <alignment vertical="center"/>
      <protection/>
    </xf>
    <xf numFmtId="31" fontId="55" fillId="0" borderId="0" xfId="0" applyNumberFormat="1" applyFont="1" applyFill="1" applyBorder="1" applyAlignment="1" applyProtection="1">
      <alignment vertical="center"/>
      <protection/>
    </xf>
    <xf numFmtId="1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58" fillId="0" borderId="9" xfId="0" applyNumberFormat="1" applyFont="1" applyFill="1" applyBorder="1" applyAlignment="1" applyProtection="1">
      <alignment horizontal="center" vertical="center" wrapText="1"/>
      <protection/>
    </xf>
    <xf numFmtId="0" fontId="31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4.875" style="1" customWidth="1"/>
    <col min="2" max="2" width="21.375" style="5" customWidth="1"/>
    <col min="3" max="3" width="5.875" style="5" customWidth="1"/>
    <col min="4" max="4" width="71.625" style="6" customWidth="1"/>
    <col min="5" max="5" width="13.125" style="5" customWidth="1"/>
    <col min="6" max="6" width="13.00390625" style="5" customWidth="1"/>
    <col min="7" max="7" width="17.625" style="5" customWidth="1"/>
    <col min="8" max="8" width="16.25390625" style="5" customWidth="1"/>
    <col min="9" max="9" width="11.375" style="5" customWidth="1"/>
    <col min="10" max="11" width="8.625" style="5" customWidth="1"/>
    <col min="12" max="13" width="14.125" style="5" customWidth="1"/>
    <col min="14" max="22" width="14.125" style="5" hidden="1" customWidth="1"/>
    <col min="23" max="23" width="14.125" style="5" customWidth="1"/>
    <col min="24" max="24" width="10.625" style="7" customWidth="1"/>
    <col min="25" max="25" width="13.375" style="8" customWidth="1"/>
    <col min="26" max="26" width="11.125" style="9" customWidth="1"/>
    <col min="27" max="29" width="9.50390625" style="1" bestFit="1" customWidth="1"/>
    <col min="30" max="16384" width="9.00390625" style="1" customWidth="1"/>
  </cols>
  <sheetData>
    <row r="1" spans="1:26" s="1" customFormat="1" ht="40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34"/>
      <c r="Y1" s="10"/>
      <c r="Z1" s="10"/>
    </row>
    <row r="2" spans="1:26" s="2" customFormat="1" ht="19.5" customHeight="1">
      <c r="A2" s="11"/>
      <c r="B2" s="11"/>
      <c r="C2" s="11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35"/>
      <c r="Y2" s="38"/>
      <c r="Z2" s="39"/>
    </row>
    <row r="3" spans="1:26" s="3" customFormat="1" ht="25.5" customHeight="1">
      <c r="A3" s="14" t="s">
        <v>1</v>
      </c>
      <c r="B3" s="14" t="s">
        <v>2</v>
      </c>
      <c r="C3" s="14" t="s">
        <v>3</v>
      </c>
      <c r="D3" s="14" t="s">
        <v>4</v>
      </c>
      <c r="E3" s="15" t="s">
        <v>5</v>
      </c>
      <c r="F3" s="16" t="s">
        <v>6</v>
      </c>
      <c r="G3" s="17"/>
      <c r="H3" s="17"/>
      <c r="I3" s="17"/>
      <c r="J3" s="17"/>
      <c r="K3" s="25"/>
      <c r="L3" s="26" t="s">
        <v>7</v>
      </c>
      <c r="M3" s="26" t="s">
        <v>8</v>
      </c>
      <c r="N3" s="26" t="s">
        <v>9</v>
      </c>
      <c r="O3" s="26" t="s">
        <v>10</v>
      </c>
      <c r="P3" s="26" t="s">
        <v>11</v>
      </c>
      <c r="Q3" s="26" t="s">
        <v>12</v>
      </c>
      <c r="R3" s="26" t="s">
        <v>13</v>
      </c>
      <c r="S3" s="26" t="s">
        <v>14</v>
      </c>
      <c r="T3" s="26" t="s">
        <v>15</v>
      </c>
      <c r="U3" s="26" t="s">
        <v>16</v>
      </c>
      <c r="V3" s="26" t="s">
        <v>17</v>
      </c>
      <c r="W3" s="26" t="s">
        <v>18</v>
      </c>
      <c r="X3" s="36" t="s">
        <v>19</v>
      </c>
      <c r="Y3" s="14" t="s">
        <v>20</v>
      </c>
      <c r="Z3" s="14" t="s">
        <v>21</v>
      </c>
    </row>
    <row r="4" spans="1:26" s="4" customFormat="1" ht="69.75" customHeight="1">
      <c r="A4" s="14"/>
      <c r="B4" s="14"/>
      <c r="C4" s="14"/>
      <c r="D4" s="14"/>
      <c r="E4" s="18"/>
      <c r="F4" s="14" t="s">
        <v>22</v>
      </c>
      <c r="G4" s="19" t="s">
        <v>23</v>
      </c>
      <c r="H4" s="19" t="s">
        <v>24</v>
      </c>
      <c r="I4" s="19" t="s">
        <v>25</v>
      </c>
      <c r="J4" s="19" t="s">
        <v>26</v>
      </c>
      <c r="K4" s="19" t="s">
        <v>27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36"/>
      <c r="Y4" s="14"/>
      <c r="Z4" s="14"/>
    </row>
    <row r="5" spans="1:26" s="4" customFormat="1" ht="54" customHeight="1">
      <c r="A5" s="20"/>
      <c r="B5" s="21"/>
      <c r="C5" s="20"/>
      <c r="D5" s="20"/>
      <c r="E5" s="20">
        <f aca="true" t="shared" si="0" ref="E5:W5">SUM(E6:E26)</f>
        <v>97533.06</v>
      </c>
      <c r="F5" s="20">
        <f t="shared" si="0"/>
        <v>57409.89000000001</v>
      </c>
      <c r="G5" s="20">
        <f t="shared" si="0"/>
        <v>54223.8</v>
      </c>
      <c r="H5" s="20">
        <f t="shared" si="0"/>
        <v>2923.59</v>
      </c>
      <c r="I5" s="20">
        <f t="shared" si="0"/>
        <v>0</v>
      </c>
      <c r="J5" s="20">
        <f t="shared" si="0"/>
        <v>262.5</v>
      </c>
      <c r="K5" s="20">
        <f t="shared" si="0"/>
        <v>0</v>
      </c>
      <c r="L5" s="28">
        <f t="shared" si="0"/>
        <v>434.594028</v>
      </c>
      <c r="M5" s="28">
        <f t="shared" si="0"/>
        <v>10103.306617</v>
      </c>
      <c r="N5" s="28">
        <f t="shared" si="0"/>
        <v>0</v>
      </c>
      <c r="O5" s="28">
        <f t="shared" si="0"/>
        <v>0</v>
      </c>
      <c r="P5" s="28">
        <f t="shared" si="0"/>
        <v>0</v>
      </c>
      <c r="Q5" s="28">
        <f t="shared" si="0"/>
        <v>0</v>
      </c>
      <c r="R5" s="28">
        <f t="shared" si="0"/>
        <v>0</v>
      </c>
      <c r="S5" s="28">
        <f t="shared" si="0"/>
        <v>0</v>
      </c>
      <c r="T5" s="28">
        <f t="shared" si="0"/>
        <v>0</v>
      </c>
      <c r="U5" s="28">
        <f t="shared" si="0"/>
        <v>0</v>
      </c>
      <c r="V5" s="28">
        <f t="shared" si="0"/>
        <v>0</v>
      </c>
      <c r="W5" s="28">
        <f t="shared" si="0"/>
        <v>10537.900645000002</v>
      </c>
      <c r="X5" s="37">
        <f aca="true" t="shared" si="1" ref="X5:X26">W5/F5</f>
        <v>0.1835554927034349</v>
      </c>
      <c r="Y5" s="40">
        <f>W5/G5</f>
        <v>0.19434087328811336</v>
      </c>
      <c r="Z5" s="41"/>
    </row>
    <row r="6" spans="1:26" s="4" customFormat="1" ht="54" customHeight="1">
      <c r="A6" s="22">
        <v>1</v>
      </c>
      <c r="B6" s="23" t="s">
        <v>28</v>
      </c>
      <c r="C6" s="22" t="s">
        <v>29</v>
      </c>
      <c r="D6" s="23" t="s">
        <v>30</v>
      </c>
      <c r="E6" s="22">
        <v>4000</v>
      </c>
      <c r="F6" s="22">
        <f aca="true" t="shared" si="2" ref="F6:F26">SUM(G6:K6)</f>
        <v>4000</v>
      </c>
      <c r="G6" s="22">
        <v>4000</v>
      </c>
      <c r="H6" s="22"/>
      <c r="I6" s="22"/>
      <c r="J6" s="22"/>
      <c r="K6" s="22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>
        <f aca="true" t="shared" si="3" ref="W6:W26">SUM(L6:V6)</f>
        <v>0</v>
      </c>
      <c r="X6" s="37">
        <f t="shared" si="1"/>
        <v>0</v>
      </c>
      <c r="Y6" s="22" t="s">
        <v>31</v>
      </c>
      <c r="Z6" s="42"/>
    </row>
    <row r="7" spans="1:26" s="4" customFormat="1" ht="54" customHeight="1">
      <c r="A7" s="22">
        <v>2</v>
      </c>
      <c r="B7" s="23" t="s">
        <v>32</v>
      </c>
      <c r="C7" s="22" t="s">
        <v>29</v>
      </c>
      <c r="D7" s="23" t="s">
        <v>33</v>
      </c>
      <c r="E7" s="22">
        <v>3500</v>
      </c>
      <c r="F7" s="22">
        <f t="shared" si="2"/>
        <v>3500</v>
      </c>
      <c r="G7" s="22">
        <v>3500</v>
      </c>
      <c r="H7" s="22"/>
      <c r="I7" s="22"/>
      <c r="J7" s="22"/>
      <c r="K7" s="22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>
        <f t="shared" si="3"/>
        <v>0</v>
      </c>
      <c r="X7" s="37">
        <f t="shared" si="1"/>
        <v>0</v>
      </c>
      <c r="Y7" s="22" t="s">
        <v>34</v>
      </c>
      <c r="Z7" s="42"/>
    </row>
    <row r="8" spans="1:26" s="4" customFormat="1" ht="63.75" customHeight="1">
      <c r="A8" s="22">
        <v>3</v>
      </c>
      <c r="B8" s="23" t="s">
        <v>35</v>
      </c>
      <c r="C8" s="22" t="s">
        <v>29</v>
      </c>
      <c r="D8" s="23" t="s">
        <v>36</v>
      </c>
      <c r="E8" s="22">
        <v>9300</v>
      </c>
      <c r="F8" s="22">
        <f t="shared" si="2"/>
        <v>4300</v>
      </c>
      <c r="G8" s="22">
        <v>4300</v>
      </c>
      <c r="H8" s="22"/>
      <c r="I8" s="22"/>
      <c r="J8" s="22"/>
      <c r="K8" s="22"/>
      <c r="L8" s="29"/>
      <c r="M8" s="29">
        <v>855.130033</v>
      </c>
      <c r="N8" s="29"/>
      <c r="O8" s="29"/>
      <c r="P8" s="29"/>
      <c r="Q8" s="29"/>
      <c r="R8" s="29"/>
      <c r="S8" s="29"/>
      <c r="T8" s="29"/>
      <c r="U8" s="29"/>
      <c r="V8" s="29"/>
      <c r="W8" s="29">
        <f t="shared" si="3"/>
        <v>855.130033</v>
      </c>
      <c r="X8" s="37">
        <f t="shared" si="1"/>
        <v>0.19886744953488372</v>
      </c>
      <c r="Y8" s="22" t="s">
        <v>37</v>
      </c>
      <c r="Z8" s="42">
        <v>1740.354058</v>
      </c>
    </row>
    <row r="9" spans="1:26" s="4" customFormat="1" ht="54" customHeight="1">
      <c r="A9" s="22">
        <v>4</v>
      </c>
      <c r="B9" s="23" t="s">
        <v>38</v>
      </c>
      <c r="C9" s="22" t="s">
        <v>29</v>
      </c>
      <c r="D9" s="23" t="s">
        <v>39</v>
      </c>
      <c r="E9" s="22">
        <v>1390</v>
      </c>
      <c r="F9" s="22">
        <f t="shared" si="2"/>
        <v>1390</v>
      </c>
      <c r="G9" s="22">
        <v>1390</v>
      </c>
      <c r="H9" s="22"/>
      <c r="I9" s="22"/>
      <c r="J9" s="22"/>
      <c r="K9" s="22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>
        <f t="shared" si="3"/>
        <v>0</v>
      </c>
      <c r="X9" s="37">
        <f t="shared" si="1"/>
        <v>0</v>
      </c>
      <c r="Y9" s="22" t="s">
        <v>37</v>
      </c>
      <c r="Z9" s="42">
        <v>1387</v>
      </c>
    </row>
    <row r="10" spans="1:26" s="4" customFormat="1" ht="78" customHeight="1">
      <c r="A10" s="22">
        <v>5</v>
      </c>
      <c r="B10" s="23" t="s">
        <v>40</v>
      </c>
      <c r="C10" s="22" t="s">
        <v>29</v>
      </c>
      <c r="D10" s="23" t="s">
        <v>41</v>
      </c>
      <c r="E10" s="22">
        <v>85.26</v>
      </c>
      <c r="F10" s="22">
        <f t="shared" si="2"/>
        <v>85.26</v>
      </c>
      <c r="G10" s="22">
        <v>85.26</v>
      </c>
      <c r="H10" s="22"/>
      <c r="I10" s="22"/>
      <c r="J10" s="22"/>
      <c r="K10" s="22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>
        <f t="shared" si="3"/>
        <v>0</v>
      </c>
      <c r="X10" s="37">
        <f t="shared" si="1"/>
        <v>0</v>
      </c>
      <c r="Y10" s="22" t="s">
        <v>37</v>
      </c>
      <c r="Z10" s="42">
        <v>45.26</v>
      </c>
    </row>
    <row r="11" spans="1:26" s="1" customFormat="1" ht="42.75">
      <c r="A11" s="22">
        <v>6</v>
      </c>
      <c r="B11" s="23" t="s">
        <v>42</v>
      </c>
      <c r="C11" s="22" t="s">
        <v>29</v>
      </c>
      <c r="D11" s="23" t="s">
        <v>43</v>
      </c>
      <c r="E11" s="22">
        <v>1500</v>
      </c>
      <c r="F11" s="22">
        <f t="shared" si="2"/>
        <v>1500</v>
      </c>
      <c r="G11" s="22">
        <v>1237.5</v>
      </c>
      <c r="H11" s="22"/>
      <c r="I11" s="22"/>
      <c r="J11" s="22">
        <v>262.5</v>
      </c>
      <c r="K11" s="22"/>
      <c r="L11" s="30">
        <v>434.594028</v>
      </c>
      <c r="M11" s="30">
        <f>434.594028+4.5+1</f>
        <v>440.094028</v>
      </c>
      <c r="N11" s="30"/>
      <c r="O11" s="30"/>
      <c r="P11" s="30"/>
      <c r="Q11" s="30"/>
      <c r="R11" s="30"/>
      <c r="S11" s="30"/>
      <c r="T11" s="30"/>
      <c r="U11" s="30"/>
      <c r="V11" s="30"/>
      <c r="W11" s="29">
        <f t="shared" si="3"/>
        <v>874.688056</v>
      </c>
      <c r="X11" s="37">
        <f t="shared" si="1"/>
        <v>0.5831253706666666</v>
      </c>
      <c r="Y11" s="43" t="s">
        <v>44</v>
      </c>
      <c r="Z11" s="43"/>
    </row>
    <row r="12" spans="1:26" s="1" customFormat="1" ht="57">
      <c r="A12" s="22">
        <v>7</v>
      </c>
      <c r="B12" s="23" t="s">
        <v>45</v>
      </c>
      <c r="C12" s="22" t="s">
        <v>29</v>
      </c>
      <c r="D12" s="23" t="s">
        <v>46</v>
      </c>
      <c r="E12" s="22">
        <v>1500</v>
      </c>
      <c r="F12" s="22">
        <f t="shared" si="2"/>
        <v>1500</v>
      </c>
      <c r="G12" s="22">
        <v>1500</v>
      </c>
      <c r="H12" s="22"/>
      <c r="I12" s="22"/>
      <c r="J12" s="22"/>
      <c r="K12" s="22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29">
        <f t="shared" si="3"/>
        <v>0</v>
      </c>
      <c r="X12" s="37">
        <f t="shared" si="1"/>
        <v>0</v>
      </c>
      <c r="Y12" s="43" t="s">
        <v>44</v>
      </c>
      <c r="Z12" s="43"/>
    </row>
    <row r="13" spans="1:26" s="1" customFormat="1" ht="42.75">
      <c r="A13" s="22">
        <v>8</v>
      </c>
      <c r="B13" s="23" t="s">
        <v>47</v>
      </c>
      <c r="C13" s="22" t="s">
        <v>29</v>
      </c>
      <c r="D13" s="23" t="s">
        <v>48</v>
      </c>
      <c r="E13" s="22">
        <v>930</v>
      </c>
      <c r="F13" s="22">
        <f t="shared" si="2"/>
        <v>930</v>
      </c>
      <c r="G13" s="22">
        <v>930</v>
      </c>
      <c r="H13" s="22"/>
      <c r="I13" s="22"/>
      <c r="J13" s="22"/>
      <c r="K13" s="22"/>
      <c r="L13" s="31"/>
      <c r="M13" s="31">
        <f>483.4+27.5+8</f>
        <v>518.9</v>
      </c>
      <c r="N13" s="31"/>
      <c r="O13" s="31"/>
      <c r="P13" s="31"/>
      <c r="Q13" s="31"/>
      <c r="R13" s="31"/>
      <c r="S13" s="31"/>
      <c r="T13" s="31"/>
      <c r="U13" s="31"/>
      <c r="V13" s="31"/>
      <c r="W13" s="29">
        <f t="shared" si="3"/>
        <v>518.9</v>
      </c>
      <c r="X13" s="37">
        <f t="shared" si="1"/>
        <v>0.5579569892473119</v>
      </c>
      <c r="Y13" s="43" t="s">
        <v>44</v>
      </c>
      <c r="Z13" s="43"/>
    </row>
    <row r="14" spans="1:26" s="1" customFormat="1" ht="42.75">
      <c r="A14" s="22">
        <v>9</v>
      </c>
      <c r="B14" s="23" t="s">
        <v>49</v>
      </c>
      <c r="C14" s="22" t="s">
        <v>29</v>
      </c>
      <c r="D14" s="23" t="s">
        <v>50</v>
      </c>
      <c r="E14" s="22">
        <v>8000</v>
      </c>
      <c r="F14" s="22">
        <f t="shared" si="2"/>
        <v>4000</v>
      </c>
      <c r="G14" s="22">
        <v>4000</v>
      </c>
      <c r="H14" s="22"/>
      <c r="I14" s="22"/>
      <c r="J14" s="22"/>
      <c r="K14" s="22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29">
        <f t="shared" si="3"/>
        <v>0</v>
      </c>
      <c r="X14" s="37">
        <f t="shared" si="1"/>
        <v>0</v>
      </c>
      <c r="Y14" s="43" t="s">
        <v>44</v>
      </c>
      <c r="Z14" s="43"/>
    </row>
    <row r="15" spans="1:26" s="1" customFormat="1" ht="54" customHeight="1">
      <c r="A15" s="22">
        <v>10</v>
      </c>
      <c r="B15" s="23" t="s">
        <v>51</v>
      </c>
      <c r="C15" s="22" t="s">
        <v>29</v>
      </c>
      <c r="D15" s="23" t="s">
        <v>52</v>
      </c>
      <c r="E15" s="22">
        <v>2000</v>
      </c>
      <c r="F15" s="22">
        <f t="shared" si="2"/>
        <v>0</v>
      </c>
      <c r="G15" s="24"/>
      <c r="H15" s="22"/>
      <c r="I15" s="22"/>
      <c r="J15" s="22"/>
      <c r="K15" s="22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29">
        <f t="shared" si="3"/>
        <v>0</v>
      </c>
      <c r="X15" s="37" t="e">
        <f t="shared" si="1"/>
        <v>#DIV/0!</v>
      </c>
      <c r="Y15" s="43" t="s">
        <v>44</v>
      </c>
      <c r="Z15" s="43"/>
    </row>
    <row r="16" spans="1:26" s="1" customFormat="1" ht="54" customHeight="1">
      <c r="A16" s="22">
        <v>11</v>
      </c>
      <c r="B16" s="23" t="s">
        <v>53</v>
      </c>
      <c r="C16" s="22" t="s">
        <v>29</v>
      </c>
      <c r="D16" s="23" t="s">
        <v>54</v>
      </c>
      <c r="E16" s="22">
        <v>1000</v>
      </c>
      <c r="F16" s="22">
        <f t="shared" si="2"/>
        <v>0</v>
      </c>
      <c r="G16" s="24"/>
      <c r="H16" s="22"/>
      <c r="I16" s="22"/>
      <c r="J16" s="22"/>
      <c r="K16" s="22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29">
        <f t="shared" si="3"/>
        <v>0</v>
      </c>
      <c r="X16" s="37" t="e">
        <f t="shared" si="1"/>
        <v>#DIV/0!</v>
      </c>
      <c r="Y16" s="43" t="s">
        <v>44</v>
      </c>
      <c r="Z16" s="43"/>
    </row>
    <row r="17" spans="1:26" s="1" customFormat="1" ht="54" customHeight="1">
      <c r="A17" s="22">
        <v>12</v>
      </c>
      <c r="B17" s="23" t="s">
        <v>55</v>
      </c>
      <c r="C17" s="22" t="s">
        <v>29</v>
      </c>
      <c r="D17" s="23" t="s">
        <v>56</v>
      </c>
      <c r="E17" s="22">
        <v>2783</v>
      </c>
      <c r="F17" s="22">
        <f t="shared" si="2"/>
        <v>2783</v>
      </c>
      <c r="G17" s="22">
        <v>2783</v>
      </c>
      <c r="H17" s="22"/>
      <c r="I17" s="22"/>
      <c r="J17" s="22"/>
      <c r="K17" s="22"/>
      <c r="L17" s="32"/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29">
        <f t="shared" si="3"/>
        <v>0</v>
      </c>
      <c r="X17" s="37">
        <f t="shared" si="1"/>
        <v>0</v>
      </c>
      <c r="Y17" s="43" t="s">
        <v>57</v>
      </c>
      <c r="Z17" s="43"/>
    </row>
    <row r="18" spans="1:26" s="1" customFormat="1" ht="54" customHeight="1">
      <c r="A18" s="22">
        <v>13</v>
      </c>
      <c r="B18" s="23" t="s">
        <v>58</v>
      </c>
      <c r="C18" s="22" t="s">
        <v>29</v>
      </c>
      <c r="D18" s="23" t="s">
        <v>59</v>
      </c>
      <c r="E18" s="22">
        <v>800</v>
      </c>
      <c r="F18" s="22">
        <f t="shared" si="2"/>
        <v>500</v>
      </c>
      <c r="G18" s="22">
        <v>500</v>
      </c>
      <c r="H18" s="22"/>
      <c r="I18" s="22"/>
      <c r="J18" s="22"/>
      <c r="K18" s="22"/>
      <c r="L18" s="32"/>
      <c r="M18" s="32">
        <v>119.982556</v>
      </c>
      <c r="N18" s="33"/>
      <c r="O18" s="33"/>
      <c r="P18" s="33"/>
      <c r="Q18" s="33"/>
      <c r="R18" s="33"/>
      <c r="S18" s="33"/>
      <c r="T18" s="33"/>
      <c r="U18" s="33"/>
      <c r="V18" s="33"/>
      <c r="W18" s="29">
        <f t="shared" si="3"/>
        <v>119.982556</v>
      </c>
      <c r="X18" s="37">
        <f t="shared" si="1"/>
        <v>0.239965112</v>
      </c>
      <c r="Y18" s="43" t="s">
        <v>60</v>
      </c>
      <c r="Z18" s="43"/>
    </row>
    <row r="19" spans="1:26" s="1" customFormat="1" ht="81" customHeight="1">
      <c r="A19" s="22">
        <v>14</v>
      </c>
      <c r="B19" s="23" t="s">
        <v>61</v>
      </c>
      <c r="C19" s="22" t="s">
        <v>29</v>
      </c>
      <c r="D19" s="23" t="s">
        <v>62</v>
      </c>
      <c r="E19" s="22">
        <v>5000</v>
      </c>
      <c r="F19" s="22">
        <f t="shared" si="2"/>
        <v>5000</v>
      </c>
      <c r="G19" s="22">
        <v>5000</v>
      </c>
      <c r="H19" s="22"/>
      <c r="I19" s="22"/>
      <c r="J19" s="22"/>
      <c r="K19" s="22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29">
        <f t="shared" si="3"/>
        <v>0</v>
      </c>
      <c r="X19" s="37">
        <f t="shared" si="1"/>
        <v>0</v>
      </c>
      <c r="Y19" s="43" t="s">
        <v>63</v>
      </c>
      <c r="Z19" s="43"/>
    </row>
    <row r="20" spans="1:26" s="1" customFormat="1" ht="64.5" customHeight="1">
      <c r="A20" s="22">
        <v>15</v>
      </c>
      <c r="B20" s="23" t="s">
        <v>64</v>
      </c>
      <c r="C20" s="22" t="s">
        <v>65</v>
      </c>
      <c r="D20" s="23" t="s">
        <v>66</v>
      </c>
      <c r="E20" s="22">
        <v>16100</v>
      </c>
      <c r="F20" s="22">
        <f t="shared" si="2"/>
        <v>8100</v>
      </c>
      <c r="G20" s="22">
        <v>8100</v>
      </c>
      <c r="H20" s="22"/>
      <c r="I20" s="22"/>
      <c r="J20" s="22"/>
      <c r="K20" s="22"/>
      <c r="L20" s="31"/>
      <c r="M20" s="31">
        <v>7793</v>
      </c>
      <c r="N20" s="31"/>
      <c r="O20" s="31"/>
      <c r="P20" s="31"/>
      <c r="Q20" s="31"/>
      <c r="R20" s="31"/>
      <c r="S20" s="31"/>
      <c r="T20" s="31"/>
      <c r="U20" s="31"/>
      <c r="V20" s="31"/>
      <c r="W20" s="29">
        <f t="shared" si="3"/>
        <v>7793</v>
      </c>
      <c r="X20" s="37">
        <f t="shared" si="1"/>
        <v>0.9620987654320987</v>
      </c>
      <c r="Y20" s="43" t="s">
        <v>67</v>
      </c>
      <c r="Z20" s="43"/>
    </row>
    <row r="21" spans="1:26" s="1" customFormat="1" ht="40.5" customHeight="1">
      <c r="A21" s="22">
        <v>16</v>
      </c>
      <c r="B21" s="23" t="s">
        <v>68</v>
      </c>
      <c r="C21" s="22" t="s">
        <v>29</v>
      </c>
      <c r="D21" s="23" t="s">
        <v>69</v>
      </c>
      <c r="E21" s="22">
        <v>9000</v>
      </c>
      <c r="F21" s="22">
        <f t="shared" si="2"/>
        <v>5800</v>
      </c>
      <c r="G21" s="22">
        <v>5800</v>
      </c>
      <c r="H21" s="22"/>
      <c r="I21" s="22"/>
      <c r="J21" s="22"/>
      <c r="K21" s="22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29">
        <f t="shared" si="3"/>
        <v>0</v>
      </c>
      <c r="X21" s="37">
        <f t="shared" si="1"/>
        <v>0</v>
      </c>
      <c r="Y21" s="43" t="s">
        <v>70</v>
      </c>
      <c r="Z21" s="43"/>
    </row>
    <row r="22" spans="1:26" s="1" customFormat="1" ht="39.75" customHeight="1">
      <c r="A22" s="22">
        <v>17</v>
      </c>
      <c r="B22" s="23" t="s">
        <v>71</v>
      </c>
      <c r="C22" s="22" t="s">
        <v>72</v>
      </c>
      <c r="D22" s="23" t="s">
        <v>73</v>
      </c>
      <c r="E22" s="22">
        <v>1504.8</v>
      </c>
      <c r="F22" s="22">
        <f t="shared" si="2"/>
        <v>1504.8</v>
      </c>
      <c r="G22" s="22">
        <v>1504.8</v>
      </c>
      <c r="H22" s="22"/>
      <c r="I22" s="22"/>
      <c r="J22" s="22"/>
      <c r="K22" s="22"/>
      <c r="L22" s="31"/>
      <c r="M22" s="31">
        <v>376.2</v>
      </c>
      <c r="N22" s="31"/>
      <c r="O22" s="31"/>
      <c r="P22" s="31"/>
      <c r="Q22" s="31"/>
      <c r="R22" s="31"/>
      <c r="S22" s="31"/>
      <c r="T22" s="31"/>
      <c r="U22" s="31"/>
      <c r="V22" s="31"/>
      <c r="W22" s="29">
        <f t="shared" si="3"/>
        <v>376.2</v>
      </c>
      <c r="X22" s="37">
        <f t="shared" si="1"/>
        <v>0.25</v>
      </c>
      <c r="Y22" s="43" t="s">
        <v>74</v>
      </c>
      <c r="Z22" s="43"/>
    </row>
    <row r="23" spans="1:26" s="1" customFormat="1" ht="42.75">
      <c r="A23" s="22">
        <v>18</v>
      </c>
      <c r="B23" s="23" t="s">
        <v>75</v>
      </c>
      <c r="C23" s="22" t="s">
        <v>72</v>
      </c>
      <c r="D23" s="23" t="s">
        <v>76</v>
      </c>
      <c r="E23" s="22">
        <v>40</v>
      </c>
      <c r="F23" s="22">
        <f t="shared" si="2"/>
        <v>40</v>
      </c>
      <c r="G23" s="22">
        <v>40</v>
      </c>
      <c r="H23" s="22"/>
      <c r="I23" s="22"/>
      <c r="J23" s="22"/>
      <c r="K23" s="22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29">
        <f t="shared" si="3"/>
        <v>0</v>
      </c>
      <c r="X23" s="37">
        <f t="shared" si="1"/>
        <v>0</v>
      </c>
      <c r="Y23" s="43" t="s">
        <v>77</v>
      </c>
      <c r="Z23" s="43"/>
    </row>
    <row r="24" spans="1:26" s="1" customFormat="1" ht="54" customHeight="1">
      <c r="A24" s="22">
        <v>19</v>
      </c>
      <c r="B24" s="23" t="s">
        <v>78</v>
      </c>
      <c r="C24" s="22" t="s">
        <v>79</v>
      </c>
      <c r="D24" s="23" t="s">
        <v>80</v>
      </c>
      <c r="E24" s="22">
        <v>19000</v>
      </c>
      <c r="F24" s="22">
        <f t="shared" si="2"/>
        <v>6376.83</v>
      </c>
      <c r="G24" s="22">
        <v>3453.24</v>
      </c>
      <c r="H24" s="22">
        <v>2923.59</v>
      </c>
      <c r="I24" s="22"/>
      <c r="J24" s="22"/>
      <c r="K24" s="22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29">
        <f t="shared" si="3"/>
        <v>0</v>
      </c>
      <c r="X24" s="37">
        <f t="shared" si="1"/>
        <v>0</v>
      </c>
      <c r="Y24" s="43" t="s">
        <v>81</v>
      </c>
      <c r="Z24" s="43"/>
    </row>
    <row r="25" spans="1:26" s="1" customFormat="1" ht="54" customHeight="1">
      <c r="A25" s="22">
        <v>20</v>
      </c>
      <c r="B25" s="23" t="s">
        <v>82</v>
      </c>
      <c r="C25" s="22" t="s">
        <v>79</v>
      </c>
      <c r="D25" s="23" t="s">
        <v>83</v>
      </c>
      <c r="E25" s="22">
        <v>8000</v>
      </c>
      <c r="F25" s="22">
        <f t="shared" si="2"/>
        <v>4000</v>
      </c>
      <c r="G25" s="22">
        <v>4000</v>
      </c>
      <c r="H25" s="22"/>
      <c r="I25" s="22"/>
      <c r="J25" s="22"/>
      <c r="K25" s="22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29">
        <f t="shared" si="3"/>
        <v>0</v>
      </c>
      <c r="X25" s="37">
        <f t="shared" si="1"/>
        <v>0</v>
      </c>
      <c r="Y25" s="43" t="s">
        <v>81</v>
      </c>
      <c r="Z25" s="43"/>
    </row>
    <row r="26" spans="1:26" s="1" customFormat="1" ht="54" customHeight="1">
      <c r="A26" s="22">
        <v>21</v>
      </c>
      <c r="B26" s="23" t="s">
        <v>84</v>
      </c>
      <c r="C26" s="22" t="s">
        <v>85</v>
      </c>
      <c r="D26" s="23" t="s">
        <v>86</v>
      </c>
      <c r="E26" s="22">
        <v>2100</v>
      </c>
      <c r="F26" s="22">
        <f t="shared" si="2"/>
        <v>2100</v>
      </c>
      <c r="G26" s="22">
        <v>2100</v>
      </c>
      <c r="H26" s="22"/>
      <c r="I26" s="22"/>
      <c r="J26" s="22"/>
      <c r="K26" s="22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29">
        <f t="shared" si="3"/>
        <v>0</v>
      </c>
      <c r="X26" s="37">
        <f t="shared" si="1"/>
        <v>0</v>
      </c>
      <c r="Y26" s="43" t="s">
        <v>87</v>
      </c>
      <c r="Z26" s="43"/>
    </row>
  </sheetData>
  <sheetProtection/>
  <mergeCells count="23">
    <mergeCell ref="A1:Z1"/>
    <mergeCell ref="A2:C2"/>
    <mergeCell ref="F3:K3"/>
    <mergeCell ref="A3:A4"/>
    <mergeCell ref="B3:B4"/>
    <mergeCell ref="C3:C4"/>
    <mergeCell ref="D3:D4"/>
    <mergeCell ref="E3:E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</mergeCells>
  <dataValidations count="1">
    <dataValidation allowBlank="1" showInputMessage="1" showErrorMessage="1" sqref="C1:C2 C3:C4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ZFB</cp:lastModifiedBy>
  <dcterms:created xsi:type="dcterms:W3CDTF">2022-03-30T02:56:43Z</dcterms:created>
  <dcterms:modified xsi:type="dcterms:W3CDTF">2022-04-12T11:35:44Z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